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b281345\Desktop\"/>
    </mc:Choice>
  </mc:AlternateContent>
  <bookViews>
    <workbookView xWindow="-120" yWindow="-120" windowWidth="29040" windowHeight="15840" tabRatio="939" firstSheet="9" activeTab="21"/>
  </bookViews>
  <sheets>
    <sheet name="Říjen 2021" sheetId="1" r:id="rId1"/>
    <sheet name="Listopad 2021" sheetId="2" r:id="rId2"/>
    <sheet name="Prosinec 2021" sheetId="3" r:id="rId3"/>
    <sheet name="Leden 2022" sheetId="6" r:id="rId4"/>
    <sheet name="Únor 2022" sheetId="8" r:id="rId5"/>
    <sheet name="Březen 2022" sheetId="9" r:id="rId6"/>
    <sheet name="Duben 2022" sheetId="10" r:id="rId7"/>
    <sheet name="Květen 2022" sheetId="11" r:id="rId8"/>
    <sheet name="Červen 2022" sheetId="12" r:id="rId9"/>
    <sheet name="Červenec 2022" sheetId="13" r:id="rId10"/>
    <sheet name="Srpen 2022" sheetId="14" r:id="rId11"/>
    <sheet name="Září 2022" sheetId="15" r:id="rId12"/>
    <sheet name="Říjen 2022" sheetId="16" r:id="rId13"/>
    <sheet name="Listopad 2022" sheetId="17" r:id="rId14"/>
    <sheet name="Prosinec 2022" sheetId="19" r:id="rId15"/>
    <sheet name="Leden 2023" sheetId="20" r:id="rId16"/>
    <sheet name="Únor 2023" sheetId="21" r:id="rId17"/>
    <sheet name="Březen 2023" sheetId="22" r:id="rId18"/>
    <sheet name="Duben 2023" sheetId="23" r:id="rId19"/>
    <sheet name="Květen 2023" sheetId="24" r:id="rId20"/>
    <sheet name="Červen 2023" sheetId="25" r:id="rId21"/>
    <sheet name="Červenec 2023" sheetId="26" r:id="rId22"/>
    <sheet name="Srpen 2023" sheetId="27" r:id="rId23"/>
    <sheet name="Celkové měsíční výsledky" sheetId="5" r:id="rId24"/>
    <sheet name="Mapy úspěšnost" sheetId="18" r:id="rId2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0" i="27" l="1"/>
  <c r="E49" i="27" s="1"/>
  <c r="G60" i="27"/>
  <c r="E48" i="27" s="1"/>
  <c r="F60" i="27"/>
  <c r="E47" i="27" s="1"/>
  <c r="I57" i="27"/>
  <c r="I56" i="27"/>
  <c r="I55" i="27"/>
  <c r="I54" i="27"/>
  <c r="E50" i="27"/>
  <c r="K4" i="27"/>
  <c r="K12" i="27" s="1"/>
  <c r="K20" i="27" s="1"/>
  <c r="K28" i="27" s="1"/>
  <c r="I60" i="27" l="1"/>
  <c r="E46" i="27" s="1"/>
  <c r="F47" i="27" s="1"/>
  <c r="F48" i="27" s="1"/>
  <c r="F49" i="27" s="1"/>
  <c r="H389" i="26" l="1"/>
  <c r="E378" i="26" s="1"/>
  <c r="D27" i="5" s="1"/>
  <c r="G389" i="26"/>
  <c r="E377" i="26" s="1"/>
  <c r="C27" i="5" s="1"/>
  <c r="F389" i="26"/>
  <c r="E376" i="26" s="1"/>
  <c r="B27" i="5" s="1"/>
  <c r="I387" i="26"/>
  <c r="I386" i="26"/>
  <c r="I385" i="26"/>
  <c r="I384" i="26"/>
  <c r="I383" i="26"/>
  <c r="E379" i="26"/>
  <c r="E27" i="5" s="1"/>
  <c r="K4" i="26"/>
  <c r="K12" i="26" s="1"/>
  <c r="K20" i="26" s="1"/>
  <c r="K28" i="26" s="1"/>
  <c r="K36" i="26" s="1"/>
  <c r="K44" i="26" s="1"/>
  <c r="K52" i="26" s="1"/>
  <c r="K60" i="26" s="1"/>
  <c r="K68" i="26" s="1"/>
  <c r="K76" i="26" s="1"/>
  <c r="K84" i="26" s="1"/>
  <c r="K92" i="26" s="1"/>
  <c r="K100" i="26" s="1"/>
  <c r="K108" i="26" s="1"/>
  <c r="K116" i="26" s="1"/>
  <c r="K124" i="26" s="1"/>
  <c r="K132" i="26" s="1"/>
  <c r="K140" i="26" s="1"/>
  <c r="K148" i="26" s="1"/>
  <c r="K156" i="26" s="1"/>
  <c r="K164" i="26" s="1"/>
  <c r="K172" i="26" s="1"/>
  <c r="K180" i="26" s="1"/>
  <c r="K188" i="26" s="1"/>
  <c r="K196" i="26" s="1"/>
  <c r="K204" i="26" s="1"/>
  <c r="K212" i="26" s="1"/>
  <c r="K220" i="26" s="1"/>
  <c r="K228" i="26" s="1"/>
  <c r="K236" i="26" s="1"/>
  <c r="K244" i="26" s="1"/>
  <c r="K252" i="26" s="1"/>
  <c r="K260" i="26" s="1"/>
  <c r="K268" i="26" s="1"/>
  <c r="K276" i="26" s="1"/>
  <c r="K284" i="26" s="1"/>
  <c r="K292" i="26" s="1"/>
  <c r="K300" i="26" s="1"/>
  <c r="K308" i="26" s="1"/>
  <c r="K316" i="26" s="1"/>
  <c r="K324" i="26" s="1"/>
  <c r="K332" i="26" s="1"/>
  <c r="K340" i="26" s="1"/>
  <c r="K348" i="26" s="1"/>
  <c r="K356" i="26" s="1"/>
  <c r="K364" i="26" s="1"/>
  <c r="I332" i="25"/>
  <c r="I389" i="26" l="1"/>
  <c r="E375" i="26" s="1"/>
  <c r="F376" i="26" l="1"/>
  <c r="F377" i="26" s="1"/>
  <c r="F378" i="26" s="1"/>
  <c r="F27" i="5"/>
  <c r="I331" i="25"/>
  <c r="I330" i="25"/>
  <c r="H334" i="25" l="1"/>
  <c r="E322" i="25" s="1"/>
  <c r="D26" i="5" s="1"/>
  <c r="G334" i="25"/>
  <c r="E321" i="25" s="1"/>
  <c r="C26" i="5" s="1"/>
  <c r="F334" i="25"/>
  <c r="E320" i="25" s="1"/>
  <c r="B26" i="5" s="1"/>
  <c r="I329" i="25"/>
  <c r="I328" i="25"/>
  <c r="I327" i="25"/>
  <c r="E323" i="25"/>
  <c r="E26" i="5" s="1"/>
  <c r="K4" i="25"/>
  <c r="K12" i="25" s="1"/>
  <c r="K20" i="25" s="1"/>
  <c r="K28" i="25" s="1"/>
  <c r="K36" i="25" s="1"/>
  <c r="K44" i="25" s="1"/>
  <c r="K52" i="25" s="1"/>
  <c r="K60" i="25" s="1"/>
  <c r="K68" i="25" s="1"/>
  <c r="K76" i="25" s="1"/>
  <c r="K84" i="25" s="1"/>
  <c r="K92" i="25" s="1"/>
  <c r="K100" i="25" s="1"/>
  <c r="K108" i="25" s="1"/>
  <c r="K116" i="25" s="1"/>
  <c r="K124" i="25" s="1"/>
  <c r="K132" i="25" s="1"/>
  <c r="K140" i="25" s="1"/>
  <c r="K148" i="25" s="1"/>
  <c r="K156" i="25" s="1"/>
  <c r="K164" i="25" s="1"/>
  <c r="K172" i="25" s="1"/>
  <c r="K180" i="25" s="1"/>
  <c r="K188" i="25" s="1"/>
  <c r="K196" i="25" s="1"/>
  <c r="K204" i="25" s="1"/>
  <c r="K212" i="25" s="1"/>
  <c r="K220" i="25" s="1"/>
  <c r="K228" i="25" s="1"/>
  <c r="K236" i="25" s="1"/>
  <c r="K244" i="25" s="1"/>
  <c r="K252" i="25" s="1"/>
  <c r="K260" i="25" s="1"/>
  <c r="K268" i="25" s="1"/>
  <c r="K276" i="25" s="1"/>
  <c r="K284" i="25" s="1"/>
  <c r="K292" i="25" s="1"/>
  <c r="K300" i="25" s="1"/>
  <c r="K308" i="25" s="1"/>
  <c r="I334" i="25" l="1"/>
  <c r="E319" i="25" s="1"/>
  <c r="F320" i="25" l="1"/>
  <c r="F321" i="25" s="1"/>
  <c r="F322" i="25" s="1"/>
  <c r="F26" i="5"/>
  <c r="H230" i="24"/>
  <c r="E218" i="24" s="1"/>
  <c r="D25" i="5" s="1"/>
  <c r="G230" i="24"/>
  <c r="E217" i="24" s="1"/>
  <c r="C25" i="5" s="1"/>
  <c r="F230" i="24"/>
  <c r="E216" i="24" s="1"/>
  <c r="B25" i="5" s="1"/>
  <c r="I228" i="24"/>
  <c r="I227" i="24"/>
  <c r="I226" i="24"/>
  <c r="I225" i="24"/>
  <c r="I224" i="24"/>
  <c r="I223" i="24"/>
  <c r="E219" i="24"/>
  <c r="E25" i="5" s="1"/>
  <c r="K4" i="24"/>
  <c r="K12" i="24" s="1"/>
  <c r="K20" i="24" s="1"/>
  <c r="K28" i="24" s="1"/>
  <c r="K36" i="24" s="1"/>
  <c r="K44" i="24" s="1"/>
  <c r="K52" i="24" s="1"/>
  <c r="K60" i="24" s="1"/>
  <c r="K68" i="24" s="1"/>
  <c r="K76" i="24" s="1"/>
  <c r="K84" i="24" s="1"/>
  <c r="K92" i="24" s="1"/>
  <c r="K100" i="24" s="1"/>
  <c r="K108" i="24" s="1"/>
  <c r="K116" i="24" s="1"/>
  <c r="K124" i="24" s="1"/>
  <c r="K132" i="24" s="1"/>
  <c r="K140" i="24" s="1"/>
  <c r="K148" i="24" s="1"/>
  <c r="K156" i="24" s="1"/>
  <c r="K164" i="24" s="1"/>
  <c r="K172" i="24" s="1"/>
  <c r="K180" i="24" s="1"/>
  <c r="K188" i="24" s="1"/>
  <c r="K196" i="24" s="1"/>
  <c r="K204" i="24" s="1"/>
  <c r="I331" i="23"/>
  <c r="F25" i="5" l="1"/>
  <c r="I230" i="24"/>
  <c r="E215" i="24" s="1"/>
  <c r="F216" i="24" s="1"/>
  <c r="F217" i="24" s="1"/>
  <c r="F218" i="24" s="1"/>
  <c r="H334" i="23"/>
  <c r="E322" i="23" s="1"/>
  <c r="D24" i="5" s="1"/>
  <c r="G334" i="23"/>
  <c r="E321" i="23" s="1"/>
  <c r="C24" i="5" s="1"/>
  <c r="F334" i="23"/>
  <c r="E320" i="23" s="1"/>
  <c r="B24" i="5" s="1"/>
  <c r="I332" i="23"/>
  <c r="I330" i="23"/>
  <c r="I329" i="23"/>
  <c r="I328" i="23"/>
  <c r="I327" i="23"/>
  <c r="E323" i="23"/>
  <c r="E24" i="5" s="1"/>
  <c r="K4" i="23"/>
  <c r="K12" i="23" s="1"/>
  <c r="K20" i="23" s="1"/>
  <c r="K28" i="23" s="1"/>
  <c r="K36" i="23" s="1"/>
  <c r="K44" i="23" s="1"/>
  <c r="K52" i="23" s="1"/>
  <c r="K60" i="23" s="1"/>
  <c r="K68" i="23" s="1"/>
  <c r="K76" i="23" s="1"/>
  <c r="K84" i="23" s="1"/>
  <c r="K92" i="23" s="1"/>
  <c r="K100" i="23" s="1"/>
  <c r="K108" i="23" s="1"/>
  <c r="K116" i="23" s="1"/>
  <c r="K124" i="23" s="1"/>
  <c r="K132" i="23" s="1"/>
  <c r="K140" i="23" s="1"/>
  <c r="K148" i="23" s="1"/>
  <c r="K156" i="23" s="1"/>
  <c r="K164" i="23" s="1"/>
  <c r="K172" i="23" s="1"/>
  <c r="K180" i="23" s="1"/>
  <c r="K188" i="23" s="1"/>
  <c r="K196" i="23" s="1"/>
  <c r="K204" i="23" s="1"/>
  <c r="K212" i="23" s="1"/>
  <c r="K220" i="23" s="1"/>
  <c r="K228" i="23" s="1"/>
  <c r="K236" i="23" s="1"/>
  <c r="K244" i="23" s="1"/>
  <c r="K252" i="23" s="1"/>
  <c r="K260" i="23" s="1"/>
  <c r="K268" i="23" s="1"/>
  <c r="K276" i="23" s="1"/>
  <c r="K284" i="23" s="1"/>
  <c r="K292" i="23" s="1"/>
  <c r="K300" i="23" s="1"/>
  <c r="K308" i="23" s="1"/>
  <c r="I437" i="22"/>
  <c r="F24" i="5" l="1"/>
  <c r="I334" i="23"/>
  <c r="E319" i="23" s="1"/>
  <c r="F320" i="23" s="1"/>
  <c r="F321" i="23" s="1"/>
  <c r="F322" i="23" s="1"/>
  <c r="I436" i="22"/>
  <c r="I435" i="22" l="1"/>
  <c r="E426" i="22" l="1"/>
  <c r="E23" i="5" l="1"/>
  <c r="H440" i="22" l="1"/>
  <c r="G440" i="22"/>
  <c r="E424" i="22" s="1"/>
  <c r="C23" i="5" s="1"/>
  <c r="F440" i="22"/>
  <c r="E423" i="22" s="1"/>
  <c r="B23" i="5" s="1"/>
  <c r="I438" i="22"/>
  <c r="I434" i="22"/>
  <c r="I433" i="22"/>
  <c r="I432" i="22"/>
  <c r="I431" i="22"/>
  <c r="I430" i="22"/>
  <c r="K4" i="22"/>
  <c r="K12" i="22" s="1"/>
  <c r="K20" i="22" s="1"/>
  <c r="K28" i="22" s="1"/>
  <c r="K36" i="22" s="1"/>
  <c r="K44" i="22" s="1"/>
  <c r="K52" i="22" s="1"/>
  <c r="K60" i="22" s="1"/>
  <c r="K68" i="22" s="1"/>
  <c r="K76" i="22" s="1"/>
  <c r="K84" i="22" s="1"/>
  <c r="K92" i="22" s="1"/>
  <c r="K100" i="22" s="1"/>
  <c r="K108" i="22" s="1"/>
  <c r="K116" i="22" s="1"/>
  <c r="K124" i="22" s="1"/>
  <c r="K132" i="22" s="1"/>
  <c r="K140" i="22" s="1"/>
  <c r="K148" i="22" s="1"/>
  <c r="K156" i="22" s="1"/>
  <c r="K164" i="22" s="1"/>
  <c r="K172" i="22" s="1"/>
  <c r="K180" i="22" s="1"/>
  <c r="K188" i="22" s="1"/>
  <c r="K196" i="22" s="1"/>
  <c r="K204" i="22" s="1"/>
  <c r="K212" i="22" s="1"/>
  <c r="K220" i="22" s="1"/>
  <c r="K228" i="22" s="1"/>
  <c r="K236" i="22" s="1"/>
  <c r="K244" i="22" s="1"/>
  <c r="K252" i="22" s="1"/>
  <c r="K260" i="22" s="1"/>
  <c r="K268" i="22" s="1"/>
  <c r="K276" i="22" s="1"/>
  <c r="K284" i="22" s="1"/>
  <c r="K292" i="22" s="1"/>
  <c r="K300" i="22" s="1"/>
  <c r="K308" i="22" s="1"/>
  <c r="K316" i="22" s="1"/>
  <c r="K324" i="22" s="1"/>
  <c r="K332" i="22" s="1"/>
  <c r="K340" i="22" s="1"/>
  <c r="K348" i="22" s="1"/>
  <c r="K356" i="22" s="1"/>
  <c r="K364" i="22" s="1"/>
  <c r="K372" i="22" s="1"/>
  <c r="K380" i="22" s="1"/>
  <c r="K388" i="22" s="1"/>
  <c r="K396" i="22" s="1"/>
  <c r="K404" i="22" s="1"/>
  <c r="K412" i="22" s="1"/>
  <c r="E425" i="22" l="1"/>
  <c r="D23" i="5" s="1"/>
  <c r="B9" i="18"/>
  <c r="B15" i="18"/>
  <c r="B21" i="18"/>
  <c r="B27" i="18"/>
  <c r="B33" i="18"/>
  <c r="B39" i="18"/>
  <c r="B6" i="18"/>
  <c r="C13" i="18"/>
  <c r="C19" i="18"/>
  <c r="C25" i="18"/>
  <c r="C31" i="18"/>
  <c r="C37" i="18"/>
  <c r="C8" i="18"/>
  <c r="D11" i="18"/>
  <c r="D17" i="18"/>
  <c r="D23" i="18"/>
  <c r="D29" i="18"/>
  <c r="D35" i="18"/>
  <c r="D41" i="18"/>
  <c r="B10" i="18"/>
  <c r="B16" i="18"/>
  <c r="B22" i="18"/>
  <c r="B28" i="18"/>
  <c r="B34" i="18"/>
  <c r="B40" i="18"/>
  <c r="B5" i="18"/>
  <c r="C14" i="18"/>
  <c r="C20" i="18"/>
  <c r="C26" i="18"/>
  <c r="C32" i="18"/>
  <c r="C38" i="18"/>
  <c r="C7" i="18"/>
  <c r="D12" i="18"/>
  <c r="D18" i="18"/>
  <c r="D24" i="18"/>
  <c r="D30" i="18"/>
  <c r="D36" i="18"/>
  <c r="D42" i="18"/>
  <c r="E10" i="18"/>
  <c r="E16" i="18"/>
  <c r="E22" i="18"/>
  <c r="E28" i="18"/>
  <c r="E34" i="18"/>
  <c r="B11" i="18"/>
  <c r="B17" i="18"/>
  <c r="B23" i="18"/>
  <c r="B29" i="18"/>
  <c r="B35" i="18"/>
  <c r="B41" i="18"/>
  <c r="C9" i="18"/>
  <c r="C15" i="18"/>
  <c r="C21" i="18"/>
  <c r="C27" i="18"/>
  <c r="C33" i="18"/>
  <c r="C39" i="18"/>
  <c r="C6" i="18"/>
  <c r="D13" i="18"/>
  <c r="D19" i="18"/>
  <c r="D25" i="18"/>
  <c r="D31" i="18"/>
  <c r="D37" i="18"/>
  <c r="D8" i="18"/>
  <c r="E11" i="18"/>
  <c r="E17" i="18"/>
  <c r="E23" i="18"/>
  <c r="E29" i="18"/>
  <c r="E35" i="18"/>
  <c r="E41" i="18"/>
  <c r="E13" i="18"/>
  <c r="E19" i="18"/>
  <c r="E25" i="18"/>
  <c r="E31" i="18"/>
  <c r="E37" i="18"/>
  <c r="E8" i="18"/>
  <c r="D40" i="18"/>
  <c r="E14" i="18"/>
  <c r="E20" i="18"/>
  <c r="E26" i="18"/>
  <c r="E38" i="18"/>
  <c r="E9" i="18"/>
  <c r="E21" i="18"/>
  <c r="E33" i="18"/>
  <c r="E6" i="18"/>
  <c r="B12" i="18"/>
  <c r="B18" i="18"/>
  <c r="B24" i="18"/>
  <c r="B30" i="18"/>
  <c r="B36" i="18"/>
  <c r="B42" i="18"/>
  <c r="C10" i="18"/>
  <c r="C16" i="18"/>
  <c r="C22" i="18"/>
  <c r="C28" i="18"/>
  <c r="C34" i="18"/>
  <c r="C40" i="18"/>
  <c r="C5" i="18"/>
  <c r="D14" i="18"/>
  <c r="D20" i="18"/>
  <c r="D26" i="18"/>
  <c r="D32" i="18"/>
  <c r="D38" i="18"/>
  <c r="D7" i="18"/>
  <c r="E12" i="18"/>
  <c r="E18" i="18"/>
  <c r="E24" i="18"/>
  <c r="E30" i="18"/>
  <c r="E36" i="18"/>
  <c r="E42" i="18"/>
  <c r="D6" i="18"/>
  <c r="E32" i="18"/>
  <c r="E7" i="18"/>
  <c r="E15" i="18"/>
  <c r="E27" i="18"/>
  <c r="E39" i="18"/>
  <c r="E40" i="18"/>
  <c r="B13" i="18"/>
  <c r="B19" i="18"/>
  <c r="B25" i="18"/>
  <c r="B31" i="18"/>
  <c r="B37" i="18"/>
  <c r="B8" i="18"/>
  <c r="C11" i="18"/>
  <c r="C17" i="18"/>
  <c r="C23" i="18"/>
  <c r="C29" i="18"/>
  <c r="C35" i="18"/>
  <c r="C41" i="18"/>
  <c r="D9" i="18"/>
  <c r="D15" i="18"/>
  <c r="D21" i="18"/>
  <c r="D27" i="18"/>
  <c r="D33" i="18"/>
  <c r="D39" i="18"/>
  <c r="E5" i="18"/>
  <c r="B14" i="18"/>
  <c r="B20" i="18"/>
  <c r="B26" i="18"/>
  <c r="B32" i="18"/>
  <c r="B38" i="18"/>
  <c r="B7" i="18"/>
  <c r="C12" i="18"/>
  <c r="C18" i="18"/>
  <c r="C24" i="18"/>
  <c r="C30" i="18"/>
  <c r="C36" i="18"/>
  <c r="C42" i="18"/>
  <c r="D10" i="18"/>
  <c r="D16" i="18"/>
  <c r="D22" i="18"/>
  <c r="D28" i="18"/>
  <c r="D34" i="18"/>
  <c r="D5" i="18"/>
  <c r="F23" i="5"/>
  <c r="I440" i="22"/>
  <c r="E422" i="22" s="1"/>
  <c r="F423" i="22" s="1"/>
  <c r="F424" i="22" s="1"/>
  <c r="F425" i="22" s="1"/>
  <c r="F275" i="14"/>
  <c r="F276" i="14"/>
  <c r="F161" i="13"/>
  <c r="F162" i="13"/>
  <c r="F160" i="13"/>
  <c r="F274" i="14"/>
  <c r="H319" i="21" l="1"/>
  <c r="G319" i="21"/>
  <c r="E305" i="21" s="1"/>
  <c r="C22" i="5" s="1"/>
  <c r="F319" i="21"/>
  <c r="E304" i="21" s="1"/>
  <c r="B22" i="5" s="1"/>
  <c r="I317" i="21"/>
  <c r="I316" i="21"/>
  <c r="I315" i="21"/>
  <c r="I314" i="21"/>
  <c r="I313" i="21"/>
  <c r="I312" i="21"/>
  <c r="I311" i="21"/>
  <c r="K4" i="21"/>
  <c r="K12" i="21" s="1"/>
  <c r="K20" i="21" s="1"/>
  <c r="K28" i="21" s="1"/>
  <c r="K36" i="21" s="1"/>
  <c r="K44" i="21" s="1"/>
  <c r="K52" i="21" s="1"/>
  <c r="E306" i="21" l="1"/>
  <c r="D22" i="5" s="1"/>
  <c r="F22" i="5" s="1"/>
  <c r="K60" i="21"/>
  <c r="K68" i="21" s="1"/>
  <c r="K76" i="21" s="1"/>
  <c r="K84" i="21" s="1"/>
  <c r="K92" i="21" s="1"/>
  <c r="K100" i="21" s="1"/>
  <c r="K108" i="21" s="1"/>
  <c r="K116" i="21" s="1"/>
  <c r="K124" i="21" s="1"/>
  <c r="K132" i="21" s="1"/>
  <c r="K140" i="21" s="1"/>
  <c r="K148" i="21" s="1"/>
  <c r="K156" i="21" s="1"/>
  <c r="K164" i="21" s="1"/>
  <c r="K172" i="21" s="1"/>
  <c r="K180" i="21" s="1"/>
  <c r="K188" i="21" s="1"/>
  <c r="K196" i="21" s="1"/>
  <c r="K204" i="21" s="1"/>
  <c r="K212" i="21" s="1"/>
  <c r="K220" i="21" s="1"/>
  <c r="K228" i="21" s="1"/>
  <c r="K236" i="21" s="1"/>
  <c r="K244" i="21" s="1"/>
  <c r="K252" i="21" s="1"/>
  <c r="K260" i="21" s="1"/>
  <c r="K268" i="21" s="1"/>
  <c r="K276" i="21" s="1"/>
  <c r="K284" i="21" s="1"/>
  <c r="K292" i="21" s="1"/>
  <c r="E307" i="21" s="1"/>
  <c r="E22" i="5" s="1"/>
  <c r="I319" i="21"/>
  <c r="E303" i="21" s="1"/>
  <c r="F304" i="21" s="1"/>
  <c r="F305" i="21" s="1"/>
  <c r="F306" i="21" s="1"/>
  <c r="J775" i="20"/>
  <c r="J774" i="20" l="1"/>
  <c r="I778" i="20" l="1"/>
  <c r="E761" i="20" s="1"/>
  <c r="D21" i="5" s="1"/>
  <c r="H778" i="20"/>
  <c r="E760" i="20" s="1"/>
  <c r="C21" i="5" s="1"/>
  <c r="G778" i="20"/>
  <c r="E759" i="20" s="1"/>
  <c r="B21" i="5" s="1"/>
  <c r="J776" i="20"/>
  <c r="J773" i="20"/>
  <c r="J772" i="20"/>
  <c r="J771" i="20"/>
  <c r="J770" i="20"/>
  <c r="J769" i="20"/>
  <c r="J768" i="20"/>
  <c r="J767" i="20"/>
  <c r="J766" i="20"/>
  <c r="K4" i="20"/>
  <c r="K12" i="20" s="1"/>
  <c r="K20" i="20" s="1"/>
  <c r="K28" i="20" s="1"/>
  <c r="K36" i="20" s="1"/>
  <c r="K44" i="20" s="1"/>
  <c r="K52" i="20" s="1"/>
  <c r="K60" i="20" s="1"/>
  <c r="K68" i="20" s="1"/>
  <c r="K76" i="20" s="1"/>
  <c r="K84" i="20" s="1"/>
  <c r="K92" i="20" s="1"/>
  <c r="K100" i="20" s="1"/>
  <c r="K108" i="20" s="1"/>
  <c r="K116" i="20" s="1"/>
  <c r="K124" i="20" s="1"/>
  <c r="K132" i="20" s="1"/>
  <c r="K140" i="20" s="1"/>
  <c r="K148" i="20" s="1"/>
  <c r="K156" i="20" s="1"/>
  <c r="K164" i="20" s="1"/>
  <c r="K172" i="20" s="1"/>
  <c r="K180" i="20" s="1"/>
  <c r="K188" i="20" s="1"/>
  <c r="K196" i="20" s="1"/>
  <c r="K204" i="20" s="1"/>
  <c r="K212" i="20" s="1"/>
  <c r="K220" i="20" s="1"/>
  <c r="K228" i="20" s="1"/>
  <c r="K236" i="20" s="1"/>
  <c r="K244" i="20" s="1"/>
  <c r="K252" i="20" s="1"/>
  <c r="K260" i="20" s="1"/>
  <c r="K268" i="20" s="1"/>
  <c r="K276" i="20" s="1"/>
  <c r="K284" i="20" s="1"/>
  <c r="K292" i="20" s="1"/>
  <c r="K300" i="20" s="1"/>
  <c r="K308" i="20" s="1"/>
  <c r="K316" i="20" s="1"/>
  <c r="K324" i="20" s="1"/>
  <c r="K332" i="20" s="1"/>
  <c r="K340" i="20" s="1"/>
  <c r="K348" i="20" s="1"/>
  <c r="K356" i="20" s="1"/>
  <c r="K364" i="20" s="1"/>
  <c r="K372" i="20" s="1"/>
  <c r="K380" i="20" s="1"/>
  <c r="K388" i="20" s="1"/>
  <c r="K396" i="20" s="1"/>
  <c r="K404" i="20" s="1"/>
  <c r="K412" i="20" s="1"/>
  <c r="K420" i="20" s="1"/>
  <c r="K428" i="20" s="1"/>
  <c r="K436" i="20" s="1"/>
  <c r="K444" i="20" s="1"/>
  <c r="K452" i="20" s="1"/>
  <c r="K460" i="20" s="1"/>
  <c r="K468" i="20" s="1"/>
  <c r="K476" i="20" s="1"/>
  <c r="K484" i="20" s="1"/>
  <c r="K492" i="20" s="1"/>
  <c r="K500" i="20" s="1"/>
  <c r="K508" i="20" s="1"/>
  <c r="K516" i="20" s="1"/>
  <c r="K524" i="20" s="1"/>
  <c r="K532" i="20" s="1"/>
  <c r="K540" i="20" s="1"/>
  <c r="K548" i="20" s="1"/>
  <c r="K556" i="20" s="1"/>
  <c r="K564" i="20" s="1"/>
  <c r="K572" i="20" s="1"/>
  <c r="K580" i="20" s="1"/>
  <c r="K588" i="20" l="1"/>
  <c r="K596" i="20" s="1"/>
  <c r="K604" i="20" s="1"/>
  <c r="K612" i="20" s="1"/>
  <c r="K620" i="20" s="1"/>
  <c r="K628" i="20" s="1"/>
  <c r="K636" i="20" s="1"/>
  <c r="K644" i="20" s="1"/>
  <c r="K652" i="20" s="1"/>
  <c r="K660" i="20" s="1"/>
  <c r="K668" i="20" s="1"/>
  <c r="K676" i="20" s="1"/>
  <c r="K684" i="20" s="1"/>
  <c r="K692" i="20" s="1"/>
  <c r="K700" i="20" s="1"/>
  <c r="K708" i="20" s="1"/>
  <c r="K716" i="20" s="1"/>
  <c r="K724" i="20" s="1"/>
  <c r="K732" i="20" s="1"/>
  <c r="K740" i="20" s="1"/>
  <c r="K748" i="20" s="1"/>
  <c r="E762" i="20" s="1"/>
  <c r="E21" i="5" s="1"/>
  <c r="E33" i="5" s="1"/>
  <c r="F21" i="5"/>
  <c r="F33" i="5" s="1"/>
  <c r="J778" i="20"/>
  <c r="E758" i="20" s="1"/>
  <c r="F759" i="20" s="1"/>
  <c r="F760" i="20" s="1"/>
  <c r="F761" i="20" s="1"/>
  <c r="J654" i="19"/>
  <c r="D33" i="5"/>
  <c r="C33" i="5"/>
  <c r="B33" i="5"/>
  <c r="J652" i="19" l="1"/>
  <c r="J653" i="19"/>
  <c r="F111" i="16" l="1"/>
  <c r="F112" i="16" s="1"/>
  <c r="F113" i="16" s="1"/>
  <c r="I657" i="19"/>
  <c r="E641" i="19" s="1"/>
  <c r="D19" i="5" s="1"/>
  <c r="H657" i="19"/>
  <c r="E640" i="19" s="1"/>
  <c r="C19" i="5" s="1"/>
  <c r="G657" i="19"/>
  <c r="E639" i="19" s="1"/>
  <c r="B19" i="5" s="1"/>
  <c r="J655" i="19"/>
  <c r="J651" i="19"/>
  <c r="J650" i="19"/>
  <c r="J649" i="19"/>
  <c r="J648" i="19"/>
  <c r="J647" i="19"/>
  <c r="J646" i="19"/>
  <c r="K4" i="19"/>
  <c r="K12" i="19" s="1"/>
  <c r="K20" i="19" s="1"/>
  <c r="K28" i="19" s="1"/>
  <c r="J340" i="17"/>
  <c r="J339" i="17"/>
  <c r="J338" i="17"/>
  <c r="J337" i="17"/>
  <c r="F19" i="5" l="1"/>
  <c r="K36" i="19"/>
  <c r="K44" i="19" s="1"/>
  <c r="K52" i="19" s="1"/>
  <c r="J657" i="19"/>
  <c r="E638" i="19" s="1"/>
  <c r="F639" i="19" s="1"/>
  <c r="F640" i="19" s="1"/>
  <c r="F641" i="19" s="1"/>
  <c r="E7" i="5"/>
  <c r="D7" i="5"/>
  <c r="C7" i="5"/>
  <c r="B7" i="5"/>
  <c r="F5" i="5"/>
  <c r="F6" i="5"/>
  <c r="F8" i="5"/>
  <c r="F9" i="5"/>
  <c r="F10" i="5"/>
  <c r="F11" i="5"/>
  <c r="F12" i="5"/>
  <c r="F13" i="5"/>
  <c r="F14" i="5"/>
  <c r="F15" i="5"/>
  <c r="F16" i="5"/>
  <c r="F17" i="5"/>
  <c r="F4" i="5"/>
  <c r="J334" i="17"/>
  <c r="J341" i="17"/>
  <c r="K60" i="19" l="1"/>
  <c r="K68" i="19" s="1"/>
  <c r="K76" i="19" s="1"/>
  <c r="K84" i="19" s="1"/>
  <c r="K92" i="19" s="1"/>
  <c r="K100" i="19" s="1"/>
  <c r="K108" i="19" s="1"/>
  <c r="K116" i="19" s="1"/>
  <c r="K124" i="19" s="1"/>
  <c r="K132" i="19" s="1"/>
  <c r="K140" i="19" s="1"/>
  <c r="K148" i="19" s="1"/>
  <c r="K156" i="19" s="1"/>
  <c r="K164" i="19" s="1"/>
  <c r="K172" i="19" s="1"/>
  <c r="K180" i="19" s="1"/>
  <c r="K188" i="19" s="1"/>
  <c r="K196" i="19" s="1"/>
  <c r="K204" i="19" s="1"/>
  <c r="K212" i="19" s="1"/>
  <c r="K220" i="19" s="1"/>
  <c r="K228" i="19" s="1"/>
  <c r="K236" i="19" s="1"/>
  <c r="K244" i="19" s="1"/>
  <c r="K252" i="19" s="1"/>
  <c r="K260" i="19" s="1"/>
  <c r="K268" i="19" s="1"/>
  <c r="K276" i="19" s="1"/>
  <c r="K284" i="19" s="1"/>
  <c r="K292" i="19" s="1"/>
  <c r="K300" i="19" s="1"/>
  <c r="K308" i="19" s="1"/>
  <c r="K316" i="19" s="1"/>
  <c r="K324" i="19" s="1"/>
  <c r="K332" i="19" s="1"/>
  <c r="K340" i="19" s="1"/>
  <c r="K348" i="19" s="1"/>
  <c r="K356" i="19" s="1"/>
  <c r="K364" i="19" s="1"/>
  <c r="K372" i="19" s="1"/>
  <c r="K380" i="19" s="1"/>
  <c r="K388" i="19" s="1"/>
  <c r="K396" i="19" s="1"/>
  <c r="K404" i="19" s="1"/>
  <c r="K412" i="19" s="1"/>
  <c r="K420" i="19" s="1"/>
  <c r="K428" i="19" s="1"/>
  <c r="K436" i="19" s="1"/>
  <c r="K444" i="19" s="1"/>
  <c r="K452" i="19" s="1"/>
  <c r="K460" i="19" s="1"/>
  <c r="F7" i="5"/>
  <c r="J426" i="6"/>
  <c r="I428" i="6"/>
  <c r="H428" i="6"/>
  <c r="G428" i="6"/>
  <c r="J425" i="6"/>
  <c r="J424" i="6"/>
  <c r="J423" i="6"/>
  <c r="J422" i="6"/>
  <c r="K468" i="19" l="1"/>
  <c r="K476" i="19" s="1"/>
  <c r="K484" i="19" s="1"/>
  <c r="K492" i="19" s="1"/>
  <c r="K500" i="19" s="1"/>
  <c r="K508" i="19" s="1"/>
  <c r="K516" i="19" s="1"/>
  <c r="K524" i="19" s="1"/>
  <c r="K532" i="19" s="1"/>
  <c r="K540" i="19" s="1"/>
  <c r="K548" i="19" s="1"/>
  <c r="K556" i="19" s="1"/>
  <c r="K564" i="19" s="1"/>
  <c r="K572" i="19" s="1"/>
  <c r="J428" i="6"/>
  <c r="I100" i="8"/>
  <c r="H100" i="8"/>
  <c r="G100" i="8"/>
  <c r="J98" i="8"/>
  <c r="J97" i="8"/>
  <c r="J96" i="8"/>
  <c r="I152" i="9"/>
  <c r="H152" i="9"/>
  <c r="G152" i="9"/>
  <c r="J150" i="9"/>
  <c r="J149" i="9"/>
  <c r="J148" i="9"/>
  <c r="J147" i="9"/>
  <c r="I233" i="10"/>
  <c r="H233" i="10"/>
  <c r="G233" i="10"/>
  <c r="J231" i="10"/>
  <c r="J230" i="10"/>
  <c r="J229" i="10"/>
  <c r="J228" i="10"/>
  <c r="J227" i="10"/>
  <c r="I78" i="11"/>
  <c r="H78" i="11"/>
  <c r="G78" i="11"/>
  <c r="J76" i="11"/>
  <c r="J75" i="11"/>
  <c r="I207" i="12"/>
  <c r="H207" i="12"/>
  <c r="G207" i="12"/>
  <c r="J205" i="12"/>
  <c r="J204" i="12"/>
  <c r="J203" i="12"/>
  <c r="I170" i="13"/>
  <c r="H170" i="13"/>
  <c r="G170" i="13"/>
  <c r="J168" i="13"/>
  <c r="J167" i="13"/>
  <c r="J166" i="13"/>
  <c r="J286" i="14"/>
  <c r="I288" i="14"/>
  <c r="H288" i="14"/>
  <c r="G288" i="14"/>
  <c r="J285" i="14"/>
  <c r="J284" i="14"/>
  <c r="J283" i="14"/>
  <c r="J282" i="14"/>
  <c r="J281" i="14"/>
  <c r="J280" i="14"/>
  <c r="I214" i="15"/>
  <c r="H214" i="15"/>
  <c r="G214" i="15"/>
  <c r="J212" i="15"/>
  <c r="J211" i="15"/>
  <c r="J210" i="15"/>
  <c r="J209" i="15"/>
  <c r="J208" i="15"/>
  <c r="J207" i="15"/>
  <c r="J123" i="16"/>
  <c r="J122" i="16"/>
  <c r="J121" i="16"/>
  <c r="I125" i="16"/>
  <c r="H125" i="16"/>
  <c r="G125" i="16"/>
  <c r="J120" i="16"/>
  <c r="J119" i="16"/>
  <c r="J118" i="16"/>
  <c r="J335" i="17"/>
  <c r="J336" i="17"/>
  <c r="I343" i="17"/>
  <c r="H343" i="17"/>
  <c r="K4" i="17"/>
  <c r="K12" i="17" s="1"/>
  <c r="K20" i="17" s="1"/>
  <c r="K28" i="17" s="1"/>
  <c r="K36" i="17" s="1"/>
  <c r="K44" i="17" s="1"/>
  <c r="K52" i="17" s="1"/>
  <c r="K60" i="17" s="1"/>
  <c r="K68" i="17" s="1"/>
  <c r="K76" i="17" s="1"/>
  <c r="K84" i="17" s="1"/>
  <c r="K92" i="17" s="1"/>
  <c r="K100" i="17" s="1"/>
  <c r="K108" i="17" s="1"/>
  <c r="K116" i="17" s="1"/>
  <c r="K124" i="17" s="1"/>
  <c r="K132" i="17" s="1"/>
  <c r="K140" i="17" s="1"/>
  <c r="K148" i="17" s="1"/>
  <c r="K156" i="17" s="1"/>
  <c r="K164" i="17" s="1"/>
  <c r="K172" i="17" s="1"/>
  <c r="K180" i="17" s="1"/>
  <c r="K188" i="17" s="1"/>
  <c r="K196" i="17" s="1"/>
  <c r="K204" i="17" s="1"/>
  <c r="K212" i="17" s="1"/>
  <c r="K220" i="17" s="1"/>
  <c r="K228" i="17" s="1"/>
  <c r="K236" i="17" s="1"/>
  <c r="K244" i="17" s="1"/>
  <c r="K252" i="17" s="1"/>
  <c r="K260" i="17" s="1"/>
  <c r="K268" i="17" s="1"/>
  <c r="K276" i="17" s="1"/>
  <c r="K284" i="17" s="1"/>
  <c r="K292" i="17" s="1"/>
  <c r="K300" i="17" s="1"/>
  <c r="K308" i="17" s="1"/>
  <c r="K316" i="17" s="1"/>
  <c r="F291" i="1"/>
  <c r="F292" i="1" s="1"/>
  <c r="F293" i="1" s="1"/>
  <c r="F171" i="2"/>
  <c r="F172" i="2" s="1"/>
  <c r="F173" i="2" s="1"/>
  <c r="F360" i="3"/>
  <c r="F361" i="3" s="1"/>
  <c r="F362" i="3" s="1"/>
  <c r="F432" i="6"/>
  <c r="F433" i="6" s="1"/>
  <c r="F434" i="6" s="1"/>
  <c r="F104" i="8"/>
  <c r="F105" i="8" s="1"/>
  <c r="F106" i="8" s="1"/>
  <c r="F156" i="9"/>
  <c r="F157" i="9" s="1"/>
  <c r="F158" i="9" s="1"/>
  <c r="F237" i="10"/>
  <c r="F238" i="10" s="1"/>
  <c r="F239" i="10" s="1"/>
  <c r="F82" i="11"/>
  <c r="F83" i="11" s="1"/>
  <c r="F84" i="11" s="1"/>
  <c r="F211" i="12"/>
  <c r="F212" i="12" s="1"/>
  <c r="F213" i="12" s="1"/>
  <c r="F218" i="15"/>
  <c r="F219" i="15" s="1"/>
  <c r="F220" i="15" s="1"/>
  <c r="K46" i="16"/>
  <c r="K580" i="19" l="1"/>
  <c r="K588" i="19" s="1"/>
  <c r="K596" i="19" s="1"/>
  <c r="K604" i="19" s="1"/>
  <c r="K612" i="19" s="1"/>
  <c r="K620" i="19" s="1"/>
  <c r="K628" i="19" s="1"/>
  <c r="E642" i="19" s="1"/>
  <c r="E19" i="5" s="1"/>
  <c r="E330" i="17"/>
  <c r="E18" i="5"/>
  <c r="E329" i="17"/>
  <c r="D18" i="5" s="1"/>
  <c r="E328" i="17"/>
  <c r="C18" i="5" s="1"/>
  <c r="J100" i="8"/>
  <c r="J152" i="9"/>
  <c r="J233" i="10"/>
  <c r="J78" i="11"/>
  <c r="J207" i="12"/>
  <c r="J170" i="13"/>
  <c r="J288" i="14"/>
  <c r="J214" i="15"/>
  <c r="J125" i="16"/>
  <c r="J343" i="17"/>
  <c r="E326" i="17" s="1"/>
  <c r="E20" i="5" l="1"/>
  <c r="E35" i="5"/>
  <c r="C35" i="5"/>
  <c r="C20" i="5"/>
  <c r="D20" i="5"/>
  <c r="D35" i="5"/>
  <c r="K4" i="16"/>
  <c r="K12" i="16" s="1"/>
  <c r="K20" i="16" s="1"/>
  <c r="K28" i="16" s="1"/>
  <c r="K36" i="16" s="1"/>
  <c r="K44" i="16" s="1"/>
  <c r="K52" i="16" s="1"/>
  <c r="K60" i="16" s="1"/>
  <c r="K68" i="16" s="1"/>
  <c r="K76" i="16" s="1"/>
  <c r="K84" i="16" s="1"/>
  <c r="K92" i="16" s="1"/>
  <c r="K100" i="16" s="1"/>
  <c r="G3" i="18"/>
  <c r="K4" i="15" l="1"/>
  <c r="K12" i="15" s="1"/>
  <c r="K20" i="15" s="1"/>
  <c r="K28" i="15" s="1"/>
  <c r="K36" i="15" s="1"/>
  <c r="K44" i="15" s="1"/>
  <c r="K52" i="15" s="1"/>
  <c r="K60" i="15" s="1"/>
  <c r="K68" i="15" s="1"/>
  <c r="K76" i="15" s="1"/>
  <c r="K84" i="15" s="1"/>
  <c r="K92" i="15" s="1"/>
  <c r="K100" i="15" s="1"/>
  <c r="K108" i="15" s="1"/>
  <c r="K116" i="15" s="1"/>
  <c r="K124" i="15" s="1"/>
  <c r="K132" i="15" s="1"/>
  <c r="K140" i="15" s="1"/>
  <c r="K148" i="15" s="1"/>
  <c r="K156" i="15" s="1"/>
  <c r="K164" i="15" s="1"/>
  <c r="K172" i="15" s="1"/>
  <c r="K180" i="15" s="1"/>
  <c r="K188" i="15" s="1"/>
  <c r="K196" i="15" s="1"/>
  <c r="E221" i="15" s="1"/>
  <c r="G6" i="18"/>
  <c r="G5" i="18"/>
  <c r="G4" i="18"/>
  <c r="K4" i="14" l="1"/>
  <c r="K12" i="14" s="1"/>
  <c r="K20" i="14" s="1"/>
  <c r="K28" i="14" s="1"/>
  <c r="K36" i="14" s="1"/>
  <c r="K44" i="14" s="1"/>
  <c r="K52" i="14" s="1"/>
  <c r="K60" i="14" s="1"/>
  <c r="K68" i="14" s="1"/>
  <c r="K76" i="14" s="1"/>
  <c r="K84" i="14" s="1"/>
  <c r="K92" i="14" s="1"/>
  <c r="K100" i="14" s="1"/>
  <c r="K108" i="14" s="1"/>
  <c r="K116" i="14" s="1"/>
  <c r="K124" i="14" s="1"/>
  <c r="K132" i="14" s="1"/>
  <c r="K140" i="14" s="1"/>
  <c r="K148" i="14" s="1"/>
  <c r="K156" i="14" s="1"/>
  <c r="K164" i="14" s="1"/>
  <c r="K172" i="14" s="1"/>
  <c r="K180" i="14" s="1"/>
  <c r="K188" i="14" s="1"/>
  <c r="K196" i="14" s="1"/>
  <c r="K204" i="14" s="1"/>
  <c r="K212" i="14" s="1"/>
  <c r="K220" i="14" s="1"/>
  <c r="K228" i="14" s="1"/>
  <c r="K236" i="14" s="1"/>
  <c r="K244" i="14" s="1"/>
  <c r="K252" i="14" s="1"/>
  <c r="K260" i="14" s="1"/>
  <c r="K4" i="13" l="1"/>
  <c r="K12" i="13" s="1"/>
  <c r="K20" i="13" s="1"/>
  <c r="K28" i="13" s="1"/>
  <c r="K36" i="13" s="1"/>
  <c r="K44" i="13" s="1"/>
  <c r="K52" i="13" s="1"/>
  <c r="K60" i="13" s="1"/>
  <c r="K68" i="13" s="1"/>
  <c r="K76" i="13" s="1"/>
  <c r="K84" i="13" s="1"/>
  <c r="K92" i="13" s="1"/>
  <c r="K101" i="13" s="1"/>
  <c r="K109" i="13" s="1"/>
  <c r="K117" i="13" s="1"/>
  <c r="K125" i="13" s="1"/>
  <c r="K133" i="13" s="1"/>
  <c r="K141" i="13" s="1"/>
  <c r="K149" i="13" s="1"/>
  <c r="K4" i="12" l="1"/>
  <c r="K12" i="12" s="1"/>
  <c r="K20" i="12" s="1"/>
  <c r="K28" i="12" s="1"/>
  <c r="K36" i="12" s="1"/>
  <c r="K44" i="12" s="1"/>
  <c r="K52" i="12" s="1"/>
  <c r="K60" i="12" s="1"/>
  <c r="K68" i="12" s="1"/>
  <c r="K76" i="12" s="1"/>
  <c r="K84" i="12" s="1"/>
  <c r="K92" i="12" s="1"/>
  <c r="K100" i="12" s="1"/>
  <c r="K108" i="12" s="1"/>
  <c r="K116" i="12" s="1"/>
  <c r="K124" i="12" s="1"/>
  <c r="K132" i="12" s="1"/>
  <c r="K140" i="12" s="1"/>
  <c r="K148" i="12" s="1"/>
  <c r="K156" i="12" s="1"/>
  <c r="K164" i="12" s="1"/>
  <c r="K172" i="12" s="1"/>
  <c r="K180" i="12" s="1"/>
  <c r="K188" i="12" s="1"/>
  <c r="K4" i="11" l="1"/>
  <c r="K12" i="11" s="1"/>
  <c r="K20" i="11" s="1"/>
  <c r="K28" i="11" s="1"/>
  <c r="K36" i="11" s="1"/>
  <c r="K44" i="11" s="1"/>
  <c r="K52" i="11" s="1"/>
  <c r="K60" i="11" s="1"/>
  <c r="K4" i="10"/>
  <c r="K12" i="10" s="1"/>
  <c r="K20" i="10" s="1"/>
  <c r="K28" i="10" s="1"/>
  <c r="K36" i="10" s="1"/>
  <c r="K44" i="10" s="1"/>
  <c r="K52" i="10" s="1"/>
  <c r="K60" i="10" s="1"/>
  <c r="K68" i="10" s="1"/>
  <c r="K76" i="10" s="1"/>
  <c r="K84" i="10" s="1"/>
  <c r="K92" i="10" s="1"/>
  <c r="K100" i="10" s="1"/>
  <c r="K108" i="10" s="1"/>
  <c r="K116" i="10" s="1"/>
  <c r="K124" i="10" s="1"/>
  <c r="K132" i="10" s="1"/>
  <c r="K140" i="10" s="1"/>
  <c r="K148" i="10" s="1"/>
  <c r="K156" i="10" s="1"/>
  <c r="K164" i="10" s="1"/>
  <c r="K172" i="10" s="1"/>
  <c r="K180" i="10" s="1"/>
  <c r="K188" i="10" s="1"/>
  <c r="K196" i="10" s="1"/>
  <c r="K204" i="10" s="1"/>
  <c r="K212" i="10" s="1"/>
  <c r="K4" i="9"/>
  <c r="K12" i="9" s="1"/>
  <c r="K20" i="9" s="1"/>
  <c r="K28" i="9" s="1"/>
  <c r="K36" i="9" s="1"/>
  <c r="K44" i="9" s="1"/>
  <c r="K52" i="9" s="1"/>
  <c r="K60" i="9" s="1"/>
  <c r="K68" i="9" s="1"/>
  <c r="K76" i="9" s="1"/>
  <c r="K84" i="9" s="1"/>
  <c r="K92" i="9" s="1"/>
  <c r="K100" i="9" s="1"/>
  <c r="K108" i="9" s="1"/>
  <c r="K116" i="9" s="1"/>
  <c r="K124" i="9" s="1"/>
  <c r="K132" i="9" s="1"/>
  <c r="K4" i="8"/>
  <c r="K11" i="8" s="1"/>
  <c r="K19" i="8" l="1"/>
  <c r="K27" i="8" s="1"/>
  <c r="K34" i="8" s="1"/>
  <c r="K42" i="8" s="1"/>
  <c r="K50" i="8" s="1"/>
  <c r="K58" i="8" s="1"/>
  <c r="K66" i="8" s="1"/>
  <c r="K74" i="8" s="1"/>
  <c r="K82" i="8" s="1"/>
  <c r="K4" i="6"/>
  <c r="K11" i="6" s="1"/>
  <c r="K19" i="6" s="1"/>
  <c r="K27" i="6" s="1"/>
  <c r="K34" i="6" s="1"/>
  <c r="K41" i="6" s="1"/>
  <c r="K48" i="6" s="1"/>
  <c r="K55" i="6" s="1"/>
  <c r="K62" i="6" s="1"/>
  <c r="K69" i="6" s="1"/>
  <c r="K76" i="6" s="1"/>
  <c r="K83" i="6" s="1"/>
  <c r="K90" i="6" s="1"/>
  <c r="K97" i="6" s="1"/>
  <c r="K104" i="6" s="1"/>
  <c r="K112" i="6" s="1"/>
  <c r="K120" i="6" s="1"/>
  <c r="K128" i="6" s="1"/>
  <c r="K136" i="6" s="1"/>
  <c r="K144" i="6" s="1"/>
  <c r="K152" i="6" s="1"/>
  <c r="K160" i="6" s="1"/>
  <c r="K168" i="6" s="1"/>
  <c r="K176" i="6" s="1"/>
  <c r="K184" i="6" s="1"/>
  <c r="K192" i="6" s="1"/>
  <c r="K200" i="6" s="1"/>
  <c r="K208" i="6" s="1"/>
  <c r="K216" i="6" s="1"/>
  <c r="K224" i="6" s="1"/>
  <c r="K232" i="6" s="1"/>
  <c r="K240" i="6" s="1"/>
  <c r="K248" i="6" s="1"/>
  <c r="K256" i="6" s="1"/>
  <c r="K264" i="6" s="1"/>
  <c r="K272" i="6" s="1"/>
  <c r="K280" i="6" s="1"/>
  <c r="K288" i="6" s="1"/>
  <c r="K296" i="6" s="1"/>
  <c r="K304" i="6" s="1"/>
  <c r="K312" i="6" s="1"/>
  <c r="K320" i="6" s="1"/>
  <c r="K328" i="6" s="1"/>
  <c r="K336" i="6" s="1"/>
  <c r="K344" i="6" s="1"/>
  <c r="K352" i="6" s="1"/>
  <c r="K360" i="6" s="1"/>
  <c r="K368" i="6" s="1"/>
  <c r="K376" i="6" s="1"/>
  <c r="K384" i="6" s="1"/>
  <c r="K392" i="6" s="1"/>
  <c r="K400" i="6" s="1"/>
  <c r="K408" i="6" s="1"/>
  <c r="K4" i="3"/>
  <c r="K11" i="3" s="1"/>
  <c r="K18" i="3" s="1"/>
  <c r="K25" i="3" s="1"/>
  <c r="K32" i="3" s="1"/>
  <c r="K39" i="3" s="1"/>
  <c r="K46" i="3" s="1"/>
  <c r="K53" i="3" s="1"/>
  <c r="K60" i="3" s="1"/>
  <c r="K67" i="3" s="1"/>
  <c r="K74" i="3" s="1"/>
  <c r="K81" i="3" s="1"/>
  <c r="K88" i="3" s="1"/>
  <c r="K95" i="3" s="1"/>
  <c r="K102" i="3" s="1"/>
  <c r="K109" i="3" s="1"/>
  <c r="K116" i="3" s="1"/>
  <c r="K123" i="3" s="1"/>
  <c r="K130" i="3" s="1"/>
  <c r="K137" i="3" s="1"/>
  <c r="K144" i="3" s="1"/>
  <c r="K151" i="3" s="1"/>
  <c r="K158" i="3" s="1"/>
  <c r="K165" i="3" s="1"/>
  <c r="K172" i="3" s="1"/>
  <c r="K179" i="3" s="1"/>
  <c r="K186" i="3" s="1"/>
  <c r="K193" i="3" s="1"/>
  <c r="K200" i="3" s="1"/>
  <c r="K207" i="3" s="1"/>
  <c r="K214" i="3" s="1"/>
  <c r="K221" i="3" s="1"/>
  <c r="K228" i="3" s="1"/>
  <c r="K235" i="3" s="1"/>
  <c r="K242" i="3" s="1"/>
  <c r="K249" i="3" s="1"/>
  <c r="K256" i="3" s="1"/>
  <c r="K263" i="3" s="1"/>
  <c r="K270" i="3" s="1"/>
  <c r="K277" i="3" s="1"/>
  <c r="K284" i="3" s="1"/>
  <c r="K291" i="3" s="1"/>
  <c r="K298" i="3" s="1"/>
  <c r="K305" i="3" s="1"/>
  <c r="K312" i="3" s="1"/>
  <c r="K319" i="3" s="1"/>
  <c r="K326" i="3" s="1"/>
  <c r="K333" i="3" s="1"/>
  <c r="K340" i="3" s="1"/>
  <c r="K347" i="3" s="1"/>
  <c r="K4" i="2"/>
  <c r="K11" i="2" s="1"/>
  <c r="K18" i="2" s="1"/>
  <c r="K25" i="2" s="1"/>
  <c r="K32" i="2" s="1"/>
  <c r="K39" i="2" s="1"/>
  <c r="K46" i="2" s="1"/>
  <c r="K53" i="2" s="1"/>
  <c r="K60" i="2" s="1"/>
  <c r="K67" i="2" s="1"/>
  <c r="K74" i="2" s="1"/>
  <c r="K81" i="2" s="1"/>
  <c r="K88" i="2" s="1"/>
  <c r="K95" i="2" s="1"/>
  <c r="K102" i="2" s="1"/>
  <c r="K109" i="2" s="1"/>
  <c r="K116" i="2" s="1"/>
  <c r="K123" i="2" s="1"/>
  <c r="K130" i="2" s="1"/>
  <c r="K137" i="2" s="1"/>
  <c r="K144" i="2" s="1"/>
  <c r="K151" i="2" s="1"/>
  <c r="K158" i="2" s="1"/>
  <c r="K26" i="1" l="1"/>
  <c r="K19" i="1"/>
  <c r="K33" i="1"/>
  <c r="K40" i="1"/>
  <c r="K47" i="1"/>
  <c r="K54" i="1" s="1"/>
  <c r="K61" i="1" s="1"/>
  <c r="K68" i="1" s="1"/>
  <c r="K75" i="1" s="1"/>
  <c r="K82" i="1" s="1"/>
  <c r="K89" i="1" s="1"/>
  <c r="K96" i="1" s="1"/>
  <c r="K103" i="1" s="1"/>
  <c r="K110" i="1" s="1"/>
  <c r="K117" i="1" s="1"/>
  <c r="K124" i="1" s="1"/>
  <c r="K131" i="1" s="1"/>
  <c r="K138" i="1" s="1"/>
  <c r="K145" i="1" s="1"/>
  <c r="K152" i="1" s="1"/>
  <c r="K159" i="1" s="1"/>
  <c r="K166" i="1" s="1"/>
  <c r="K173" i="1" s="1"/>
  <c r="K180" i="1" s="1"/>
  <c r="K187" i="1" s="1"/>
  <c r="K194" i="1" s="1"/>
  <c r="K201" i="1" s="1"/>
  <c r="K208" i="1" s="1"/>
  <c r="K215" i="1" s="1"/>
  <c r="K222" i="1" s="1"/>
  <c r="K229" i="1" s="1"/>
  <c r="K236" i="1" s="1"/>
  <c r="K243" i="1" s="1"/>
  <c r="K250" i="1" s="1"/>
  <c r="K257" i="1" s="1"/>
  <c r="K264" i="1" s="1"/>
  <c r="K271" i="1" s="1"/>
  <c r="K278" i="1" s="1"/>
  <c r="K5" i="1"/>
  <c r="K11" i="1"/>
  <c r="G343" i="17" l="1"/>
  <c r="E327" i="17" s="1"/>
  <c r="F327" i="17" l="1"/>
  <c r="F328" i="17" s="1"/>
  <c r="F329" i="17" s="1"/>
  <c r="B18" i="5"/>
  <c r="B35" i="5" l="1"/>
  <c r="B20" i="5"/>
  <c r="F18" i="5"/>
  <c r="F20" i="5" l="1"/>
  <c r="F35" i="5"/>
  <c r="C36" i="5" s="1"/>
  <c r="B36" i="5" l="1"/>
  <c r="D36" i="5"/>
</calcChain>
</file>

<file path=xl/sharedStrings.xml><?xml version="1.0" encoding="utf-8"?>
<sst xmlns="http://schemas.openxmlformats.org/spreadsheetml/2006/main" count="18601" uniqueCount="1591">
  <si>
    <t>Datum</t>
  </si>
  <si>
    <t>Hodina</t>
  </si>
  <si>
    <t>Soupeř</t>
  </si>
  <si>
    <t>Ofenzíva</t>
  </si>
  <si>
    <t>5. bitva</t>
  </si>
  <si>
    <t>4. bitva</t>
  </si>
  <si>
    <t>3. bitva</t>
  </si>
  <si>
    <t>2. bitva</t>
  </si>
  <si>
    <t>Výsledek</t>
  </si>
  <si>
    <t>Mapa</t>
  </si>
  <si>
    <t>Velitel</t>
  </si>
  <si>
    <t>Československý elektronický boj</t>
  </si>
  <si>
    <t>porážka</t>
  </si>
  <si>
    <t>Dubový lesík 2</t>
  </si>
  <si>
    <t>vítězství</t>
  </si>
  <si>
    <t>Karelie 1</t>
  </si>
  <si>
    <t>Malinovka 2</t>
  </si>
  <si>
    <t>Pouštní řeka 2</t>
  </si>
  <si>
    <t>JohnyFiser</t>
  </si>
  <si>
    <t>Celkem krabiček</t>
  </si>
  <si>
    <t>22.00</t>
  </si>
  <si>
    <t>6. bitva</t>
  </si>
  <si>
    <t>Výsledek celkem</t>
  </si>
  <si>
    <t>21.00</t>
  </si>
  <si>
    <t>Piranhass</t>
  </si>
  <si>
    <t>Dubový lesík 1</t>
  </si>
  <si>
    <t>Malinovka 1</t>
  </si>
  <si>
    <t>Redshire 1</t>
  </si>
  <si>
    <t>Redshire 2</t>
  </si>
  <si>
    <t>Westfield 2</t>
  </si>
  <si>
    <t>Kista3</t>
  </si>
  <si>
    <t>Kardesler takimi</t>
  </si>
  <si>
    <t>Vítězství</t>
  </si>
  <si>
    <t>Rybářský přístav 1</t>
  </si>
  <si>
    <t>Step 1</t>
  </si>
  <si>
    <t>20.00</t>
  </si>
  <si>
    <t>Divizia Armatei Carpati Romanniei</t>
  </si>
  <si>
    <t>∑ krabiček</t>
  </si>
  <si>
    <t>Remíza</t>
  </si>
  <si>
    <t>Ruinberg 2</t>
  </si>
  <si>
    <t>Ruinberg 1</t>
  </si>
  <si>
    <t>Step 2</t>
  </si>
  <si>
    <t>Phoenix Bird</t>
  </si>
  <si>
    <t>Porážka</t>
  </si>
  <si>
    <t>Ensk 2</t>
  </si>
  <si>
    <t>Prochorovka 1</t>
  </si>
  <si>
    <t>Paquetes Camperos</t>
  </si>
  <si>
    <t>Prochorovka 2</t>
  </si>
  <si>
    <t>Westfield 1</t>
  </si>
  <si>
    <t>P.č.</t>
  </si>
  <si>
    <t>4. Polska Brygada Pancerna</t>
  </si>
  <si>
    <t>Klidné pobřeží  2</t>
  </si>
  <si>
    <t>Murovanka 2</t>
  </si>
  <si>
    <t>JusT_a_JoKe</t>
  </si>
  <si>
    <t>Karelie 2</t>
  </si>
  <si>
    <t>Himmelsdorf 1</t>
  </si>
  <si>
    <t>Doly 2</t>
  </si>
  <si>
    <t>Ensk 1</t>
  </si>
  <si>
    <t>3e Division Blindée Francaise Leclerc</t>
  </si>
  <si>
    <t>You"rE Next!</t>
  </si>
  <si>
    <t xml:space="preserve">Karelie 2 </t>
  </si>
  <si>
    <t>VisionEn</t>
  </si>
  <si>
    <t>AppleCrown</t>
  </si>
  <si>
    <t>Doly 1</t>
  </si>
  <si>
    <t>Brain ON start-UP</t>
  </si>
  <si>
    <t>Útesy 2</t>
  </si>
  <si>
    <t>23.00</t>
  </si>
  <si>
    <t>Ghost Division CRO</t>
  </si>
  <si>
    <t>Himmelsdorf 2</t>
  </si>
  <si>
    <t>5.10.2021 20.00h Remíza</t>
  </si>
  <si>
    <t>Československá jednotka legionářů</t>
  </si>
  <si>
    <t>The Legacy Continues</t>
  </si>
  <si>
    <t>1. bitva</t>
  </si>
  <si>
    <t>-White Eagles-</t>
  </si>
  <si>
    <t>1st Fighting Penguins - Platoon "SMOKE"</t>
  </si>
  <si>
    <t>Ventum Mortis</t>
  </si>
  <si>
    <t>_Templars_</t>
  </si>
  <si>
    <t>remíza</t>
  </si>
  <si>
    <t>Kareli 2</t>
  </si>
  <si>
    <t>Armia Wyzvolenia Polskiego</t>
  </si>
  <si>
    <t>JD6100</t>
  </si>
  <si>
    <t>Legendary PL</t>
  </si>
  <si>
    <t>fatfat</t>
  </si>
  <si>
    <t>Vesele kazandzije</t>
  </si>
  <si>
    <t>Wolni Od ludzi Frustrujacych</t>
  </si>
  <si>
    <t>kockanamasle</t>
  </si>
  <si>
    <t>Pouštní řeka 1</t>
  </si>
  <si>
    <t>Analiza Atak Dominacja</t>
  </si>
  <si>
    <t>Útesy 1</t>
  </si>
  <si>
    <t>bataillon anti-char leclerc</t>
  </si>
  <si>
    <t>Krigla</t>
  </si>
  <si>
    <t>Kista3 + JohnyFiser</t>
  </si>
  <si>
    <t>16.10.2021 22.00h porážka</t>
  </si>
  <si>
    <t>Murovanka 1</t>
  </si>
  <si>
    <t>Legie vyvrhelů Československa</t>
  </si>
  <si>
    <t>-Sila_i_Honor-</t>
  </si>
  <si>
    <t>7.10.2021 20.00h porážka</t>
  </si>
  <si>
    <t>Septimo sentido 3</t>
  </si>
  <si>
    <t>lukin1984</t>
  </si>
  <si>
    <t>The Flying Scouts</t>
  </si>
  <si>
    <t>Totál Dühös Hadsereg</t>
  </si>
  <si>
    <t>Rybářský přístav 2</t>
  </si>
  <si>
    <t>Kafana Göre</t>
  </si>
  <si>
    <t>_Cichociemni_</t>
  </si>
  <si>
    <t>19.00</t>
  </si>
  <si>
    <t>Golfos</t>
  </si>
  <si>
    <t>Arabian Snipers</t>
  </si>
  <si>
    <t>Black_Dogs</t>
  </si>
  <si>
    <t>12 Alkoholický Tankový Prapor</t>
  </si>
  <si>
    <t>BILANCE</t>
  </si>
  <si>
    <t>Ghosts_Of_The_Balkans</t>
  </si>
  <si>
    <t>Českoslovenští ostří hoši_</t>
  </si>
  <si>
    <t>Rybářeský přístav 2</t>
  </si>
  <si>
    <t>Crystalnoir</t>
  </si>
  <si>
    <t>..POYRAZ..</t>
  </si>
  <si>
    <t>-Nemá_Predaje-</t>
  </si>
  <si>
    <t>Fear Of The Dark</t>
  </si>
  <si>
    <t>BossBambus360</t>
  </si>
  <si>
    <t>Spider´s</t>
  </si>
  <si>
    <t>janysek7</t>
  </si>
  <si>
    <t>Only Gentlemen´s</t>
  </si>
  <si>
    <t>Diversantai [SABOTEURS]</t>
  </si>
  <si>
    <t>Československý pomocný tankový prapor</t>
  </si>
  <si>
    <t>JohnyFiser + BossBambus360</t>
  </si>
  <si>
    <t>Welcome to hell in Czechoslovakia</t>
  </si>
  <si>
    <t>Garda Veche</t>
  </si>
  <si>
    <t>-vukovi-</t>
  </si>
  <si>
    <t>Rai si Buni</t>
  </si>
  <si>
    <t>Bushido</t>
  </si>
  <si>
    <t>Villám Had Test</t>
  </si>
  <si>
    <t>Red_Eagles</t>
  </si>
  <si>
    <t>22.10.2021 21.00h Vítězství</t>
  </si>
  <si>
    <t>Veni Vidi Vici CZ</t>
  </si>
  <si>
    <t>Klidné pobřeží 1</t>
  </si>
  <si>
    <t>S1NDY</t>
  </si>
  <si>
    <t>Klidné pobřeží 2</t>
  </si>
  <si>
    <t>Kayi Boyu Beyleri</t>
  </si>
  <si>
    <t>Alexander The Great</t>
  </si>
  <si>
    <t>Grom.</t>
  </si>
  <si>
    <t>Lithuania Overtaking Control</t>
  </si>
  <si>
    <t>Lonely Foxes</t>
  </si>
  <si>
    <t>Boží ruka udeří</t>
  </si>
  <si>
    <t>Dálnice 2</t>
  </si>
  <si>
    <t>Polska Brygada Pancerna Naszej Niszy</t>
  </si>
  <si>
    <t>Dálnice 1</t>
  </si>
  <si>
    <t>Povstalecká divize</t>
  </si>
  <si>
    <t>15.10.2021 21.00h porážka</t>
  </si>
  <si>
    <r>
      <rPr>
        <b/>
        <sz val="36"/>
        <color rgb="FF00B050"/>
        <rFont val="Calibri"/>
        <family val="2"/>
        <charset val="238"/>
        <scheme val="minor"/>
      </rPr>
      <t>10 x Vítězství</t>
    </r>
    <r>
      <rPr>
        <b/>
        <sz val="36"/>
        <color theme="1"/>
        <rFont val="Calibri"/>
        <family val="2"/>
        <charset val="238"/>
        <scheme val="minor"/>
      </rPr>
      <t xml:space="preserve">   </t>
    </r>
    <r>
      <rPr>
        <b/>
        <sz val="36"/>
        <color rgb="FFFF0000"/>
        <rFont val="Calibri"/>
        <family val="2"/>
        <charset val="238"/>
        <scheme val="minor"/>
      </rPr>
      <t>26 x Porážka</t>
    </r>
    <r>
      <rPr>
        <b/>
        <sz val="36"/>
        <color theme="1"/>
        <rFont val="Calibri"/>
        <family val="2"/>
        <charset val="238"/>
        <scheme val="minor"/>
      </rPr>
      <t xml:space="preserve">   </t>
    </r>
    <r>
      <rPr>
        <b/>
        <sz val="36"/>
        <color rgb="FF0000FF"/>
        <rFont val="Calibri"/>
        <family val="2"/>
        <charset val="238"/>
        <scheme val="minor"/>
      </rPr>
      <t xml:space="preserve">4x Remíza   </t>
    </r>
    <r>
      <rPr>
        <b/>
        <sz val="36"/>
        <color theme="5"/>
        <rFont val="Calibri"/>
        <family val="2"/>
        <charset val="238"/>
        <scheme val="minor"/>
      </rPr>
      <t>∑ krabiček  485 939</t>
    </r>
  </si>
  <si>
    <r>
      <rPr>
        <b/>
        <sz val="36"/>
        <color rgb="FF00B050"/>
        <rFont val="Calibri"/>
        <family val="2"/>
        <charset val="238"/>
        <scheme val="minor"/>
      </rPr>
      <t xml:space="preserve">6 x Vítězství </t>
    </r>
    <r>
      <rPr>
        <b/>
        <sz val="36"/>
        <color theme="1"/>
        <rFont val="Calibri"/>
        <family val="2"/>
        <charset val="238"/>
        <scheme val="minor"/>
      </rPr>
      <t xml:space="preserve">   </t>
    </r>
    <r>
      <rPr>
        <b/>
        <sz val="36"/>
        <color rgb="FFFF0000"/>
        <rFont val="Calibri"/>
        <family val="2"/>
        <charset val="238"/>
        <scheme val="minor"/>
      </rPr>
      <t>12 x Porážka</t>
    </r>
    <r>
      <rPr>
        <b/>
        <sz val="36"/>
        <color theme="1"/>
        <rFont val="Calibri"/>
        <family val="2"/>
        <charset val="238"/>
        <scheme val="minor"/>
      </rPr>
      <t xml:space="preserve">    </t>
    </r>
    <r>
      <rPr>
        <b/>
        <sz val="36"/>
        <color rgb="FF0000FF"/>
        <rFont val="Calibri"/>
        <family val="2"/>
        <charset val="238"/>
        <scheme val="minor"/>
      </rPr>
      <t xml:space="preserve">5x Remíza    </t>
    </r>
    <r>
      <rPr>
        <b/>
        <sz val="36"/>
        <color theme="5"/>
        <rFont val="Calibri"/>
        <family val="2"/>
        <charset val="238"/>
        <scheme val="minor"/>
      </rPr>
      <t>∑ krabiček  320 085</t>
    </r>
  </si>
  <si>
    <t>8.11.2021 20.00h porážka</t>
  </si>
  <si>
    <t>KaczorkiPL</t>
  </si>
  <si>
    <r>
      <t xml:space="preserve">ECDAT       </t>
    </r>
    <r>
      <rPr>
        <b/>
        <sz val="11"/>
        <color rgb="FF0000FF"/>
        <rFont val="Calibri"/>
        <family val="2"/>
        <charset val="238"/>
        <scheme val="minor"/>
      </rPr>
      <t>9177</t>
    </r>
  </si>
  <si>
    <r>
      <t xml:space="preserve">DAC_R       </t>
    </r>
    <r>
      <rPr>
        <b/>
        <sz val="11"/>
        <color rgb="FF0000FF"/>
        <rFont val="Calibri"/>
        <family val="2"/>
        <charset val="238"/>
        <scheme val="minor"/>
      </rPr>
      <t>10.088</t>
    </r>
  </si>
  <si>
    <r>
      <t xml:space="preserve">PHX-B       </t>
    </r>
    <r>
      <rPr>
        <b/>
        <sz val="11"/>
        <color rgb="FF0000FF"/>
        <rFont val="Calibri"/>
        <family val="2"/>
        <charset val="238"/>
        <scheme val="minor"/>
      </rPr>
      <t>7.157</t>
    </r>
  </si>
  <si>
    <r>
      <t xml:space="preserve">CS-EB       </t>
    </r>
    <r>
      <rPr>
        <b/>
        <sz val="11"/>
        <color rgb="FF0000FF"/>
        <rFont val="Calibri"/>
        <family val="2"/>
        <charset val="238"/>
        <scheme val="minor"/>
      </rPr>
      <t>6.703</t>
    </r>
  </si>
  <si>
    <r>
      <t xml:space="preserve">_P1R_       </t>
    </r>
    <r>
      <rPr>
        <b/>
        <sz val="11"/>
        <color rgb="FF0000FF"/>
        <rFont val="Calibri"/>
        <family val="2"/>
        <charset val="238"/>
        <scheme val="minor"/>
      </rPr>
      <t>9.450</t>
    </r>
  </si>
  <si>
    <r>
      <t xml:space="preserve">PA_CA       </t>
    </r>
    <r>
      <rPr>
        <b/>
        <sz val="11"/>
        <color rgb="FF0000FF"/>
        <rFont val="Calibri"/>
        <family val="2"/>
        <charset val="238"/>
        <scheme val="minor"/>
      </rPr>
      <t>8.029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</si>
  <si>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4PBP       </t>
    </r>
    <r>
      <rPr>
        <b/>
        <sz val="11"/>
        <color rgb="FF0000FF"/>
        <rFont val="Calibri"/>
        <family val="2"/>
        <charset val="238"/>
        <scheme val="minor"/>
      </rPr>
      <t>9.801</t>
    </r>
  </si>
  <si>
    <r>
      <t xml:space="preserve">JOKE_       </t>
    </r>
    <r>
      <rPr>
        <b/>
        <sz val="11"/>
        <color rgb="FF0000FF"/>
        <rFont val="Calibri"/>
        <family val="2"/>
        <charset val="238"/>
        <scheme val="minor"/>
      </rPr>
      <t>10.258</t>
    </r>
  </si>
  <si>
    <r>
      <t xml:space="preserve">3DBFL       </t>
    </r>
    <r>
      <rPr>
        <b/>
        <sz val="11"/>
        <color rgb="FF0000FF"/>
        <rFont val="Calibri"/>
        <family val="2"/>
        <charset val="238"/>
        <scheme val="minor"/>
      </rPr>
      <t>11.036</t>
    </r>
  </si>
  <si>
    <r>
      <t xml:space="preserve">-YEN-       </t>
    </r>
    <r>
      <rPr>
        <b/>
        <sz val="11"/>
        <color rgb="FF0000FF"/>
        <rFont val="Calibri"/>
        <family val="2"/>
        <charset val="238"/>
        <scheme val="minor"/>
      </rPr>
      <t>12.638</t>
    </r>
  </si>
  <si>
    <r>
      <t xml:space="preserve">ACON       </t>
    </r>
    <r>
      <rPr>
        <b/>
        <sz val="11"/>
        <color rgb="FF0000FF"/>
        <rFont val="Calibri"/>
        <family val="2"/>
        <charset val="238"/>
        <scheme val="minor"/>
      </rPr>
      <t>12.410</t>
    </r>
  </si>
  <si>
    <r>
      <t xml:space="preserve">OMGII       </t>
    </r>
    <r>
      <rPr>
        <b/>
        <sz val="11"/>
        <color rgb="FF0000FF"/>
        <rFont val="Calibri"/>
        <family val="2"/>
        <charset val="238"/>
        <scheme val="minor"/>
      </rPr>
      <t>12.253</t>
    </r>
  </si>
  <si>
    <r>
      <t xml:space="preserve">GDCRO       </t>
    </r>
    <r>
      <rPr>
        <b/>
        <sz val="11"/>
        <color rgb="FF0000FF"/>
        <rFont val="Calibri"/>
        <family val="2"/>
        <charset val="238"/>
        <scheme val="minor"/>
      </rPr>
      <t>7.761</t>
    </r>
  </si>
  <si>
    <r>
      <t xml:space="preserve">CSJL       </t>
    </r>
    <r>
      <rPr>
        <b/>
        <sz val="11"/>
        <color rgb="FF0000FF"/>
        <rFont val="Calibri"/>
        <family val="2"/>
        <charset val="238"/>
        <scheme val="minor"/>
      </rPr>
      <t>7171</t>
    </r>
  </si>
  <si>
    <r>
      <t xml:space="preserve">LGACY       </t>
    </r>
    <r>
      <rPr>
        <b/>
        <sz val="11"/>
        <color rgb="FF0000FF"/>
        <rFont val="Calibri"/>
        <family val="2"/>
        <charset val="238"/>
        <scheme val="minor"/>
      </rPr>
      <t>9.341</t>
    </r>
  </si>
  <si>
    <r>
      <t xml:space="preserve">WEA       </t>
    </r>
    <r>
      <rPr>
        <b/>
        <sz val="11"/>
        <color rgb="FF0000FF"/>
        <rFont val="Calibri"/>
        <family val="2"/>
        <charset val="238"/>
        <scheme val="minor"/>
      </rPr>
      <t>10.705</t>
    </r>
  </si>
  <si>
    <r>
      <t xml:space="preserve">1FP-S       </t>
    </r>
    <r>
      <rPr>
        <b/>
        <sz val="11"/>
        <color rgb="FF0000FF"/>
        <rFont val="Calibri"/>
        <family val="2"/>
        <charset val="238"/>
        <scheme val="minor"/>
      </rPr>
      <t>7.314</t>
    </r>
  </si>
  <si>
    <r>
      <t xml:space="preserve">_V-M_       </t>
    </r>
    <r>
      <rPr>
        <b/>
        <sz val="11"/>
        <color rgb="FF0000FF"/>
        <rFont val="Calibri"/>
        <family val="2"/>
        <charset val="238"/>
        <scheme val="minor"/>
      </rPr>
      <t>12.164</t>
    </r>
  </si>
  <si>
    <r>
      <t xml:space="preserve">TE_MP       </t>
    </r>
    <r>
      <rPr>
        <b/>
        <sz val="11"/>
        <color rgb="FF0000FF"/>
        <rFont val="Calibri"/>
        <family val="2"/>
        <charset val="238"/>
        <scheme val="minor"/>
      </rPr>
      <t>8.535</t>
    </r>
  </si>
  <si>
    <r>
      <t xml:space="preserve">A-W-P       </t>
    </r>
    <r>
      <rPr>
        <b/>
        <sz val="11"/>
        <color rgb="FF0000FF"/>
        <rFont val="Calibri"/>
        <family val="2"/>
        <charset val="238"/>
        <scheme val="minor"/>
      </rPr>
      <t>10.495</t>
    </r>
  </si>
  <si>
    <r>
      <t xml:space="preserve">LPL       </t>
    </r>
    <r>
      <rPr>
        <b/>
        <sz val="11"/>
        <color rgb="FF0000FF"/>
        <rFont val="Calibri"/>
        <family val="2"/>
        <charset val="238"/>
        <scheme val="minor"/>
      </rPr>
      <t>8.447</t>
    </r>
  </si>
  <si>
    <r>
      <t xml:space="preserve">KA3AH       </t>
    </r>
    <r>
      <rPr>
        <b/>
        <sz val="11"/>
        <color rgb="FF0000FF"/>
        <rFont val="Calibri"/>
        <family val="2"/>
        <charset val="238"/>
        <scheme val="minor"/>
      </rPr>
      <t>8.320</t>
    </r>
  </si>
  <si>
    <r>
      <t xml:space="preserve">W-OLF       </t>
    </r>
    <r>
      <rPr>
        <b/>
        <sz val="11"/>
        <color rgb="FF0000FF"/>
        <rFont val="Calibri"/>
        <family val="2"/>
        <charset val="238"/>
        <scheme val="minor"/>
      </rPr>
      <t>7.137</t>
    </r>
  </si>
  <si>
    <r>
      <t xml:space="preserve">A_A_D       </t>
    </r>
    <r>
      <rPr>
        <b/>
        <sz val="11"/>
        <color rgb="FF0000FF"/>
        <rFont val="Calibri"/>
        <family val="2"/>
        <charset val="238"/>
        <scheme val="minor"/>
      </rPr>
      <t>12.877</t>
    </r>
  </si>
  <si>
    <r>
      <t xml:space="preserve">BALEC       </t>
    </r>
    <r>
      <rPr>
        <b/>
        <sz val="11"/>
        <color rgb="FF0000FF"/>
        <rFont val="Calibri"/>
        <family val="2"/>
        <charset val="238"/>
        <scheme val="minor"/>
      </rPr>
      <t>10.115</t>
    </r>
  </si>
  <si>
    <r>
      <t xml:space="preserve">KRL       </t>
    </r>
    <r>
      <rPr>
        <b/>
        <sz val="11"/>
        <color rgb="FF0000FF"/>
        <rFont val="Calibri"/>
        <family val="2"/>
        <charset val="238"/>
        <scheme val="minor"/>
      </rPr>
      <t>12.114</t>
    </r>
  </si>
  <si>
    <r>
      <t xml:space="preserve">LV-CS       </t>
    </r>
    <r>
      <rPr>
        <b/>
        <sz val="11"/>
        <color rgb="FF0000FF"/>
        <rFont val="Calibri"/>
        <family val="2"/>
        <charset val="238"/>
        <scheme val="minor"/>
      </rPr>
      <t>9.690</t>
    </r>
  </si>
  <si>
    <r>
      <t xml:space="preserve">-SIH-       </t>
    </r>
    <r>
      <rPr>
        <b/>
        <sz val="11"/>
        <color rgb="FF0000FF"/>
        <rFont val="Calibri"/>
        <family val="2"/>
        <charset val="238"/>
        <scheme val="minor"/>
      </rPr>
      <t>11.685</t>
    </r>
  </si>
  <si>
    <r>
      <t xml:space="preserve">7SENS       </t>
    </r>
    <r>
      <rPr>
        <b/>
        <sz val="11"/>
        <color rgb="FF0000FF"/>
        <rFont val="Calibri"/>
        <family val="2"/>
        <charset val="238"/>
        <scheme val="minor"/>
      </rPr>
      <t>9.727</t>
    </r>
  </si>
  <si>
    <r>
      <t xml:space="preserve">_TFS_       </t>
    </r>
    <r>
      <rPr>
        <b/>
        <sz val="11"/>
        <color rgb="FF0000FF"/>
        <rFont val="Calibri"/>
        <family val="2"/>
        <charset val="238"/>
        <scheme val="minor"/>
      </rPr>
      <t>7.646</t>
    </r>
  </si>
  <si>
    <r>
      <t xml:space="preserve">9-TDH       </t>
    </r>
    <r>
      <rPr>
        <b/>
        <sz val="11"/>
        <color rgb="FF0000FF"/>
        <rFont val="Calibri"/>
        <family val="2"/>
        <charset val="238"/>
        <scheme val="minor"/>
      </rPr>
      <t>9.694</t>
    </r>
  </si>
  <si>
    <r>
      <t xml:space="preserve">KAFA-       </t>
    </r>
    <r>
      <rPr>
        <b/>
        <sz val="11"/>
        <color rgb="FF0000FF"/>
        <rFont val="Calibri"/>
        <family val="2"/>
        <charset val="238"/>
        <scheme val="minor"/>
      </rPr>
      <t>6.259</t>
    </r>
  </si>
  <si>
    <r>
      <t xml:space="preserve">C_H_C       </t>
    </r>
    <r>
      <rPr>
        <b/>
        <sz val="11"/>
        <color rgb="FF0000FF"/>
        <rFont val="Calibri"/>
        <family val="2"/>
        <charset val="238"/>
        <scheme val="minor"/>
      </rPr>
      <t>8.961</t>
    </r>
  </si>
  <si>
    <r>
      <t xml:space="preserve">GOLFO       </t>
    </r>
    <r>
      <rPr>
        <b/>
        <sz val="11"/>
        <color rgb="FF0000FF"/>
        <rFont val="Calibri"/>
        <family val="2"/>
        <charset val="238"/>
        <scheme val="minor"/>
      </rPr>
      <t>7.162</t>
    </r>
  </si>
  <si>
    <r>
      <t xml:space="preserve">AR-SN       </t>
    </r>
    <r>
      <rPr>
        <b/>
        <sz val="11"/>
        <color rgb="FF0000FF"/>
        <rFont val="Calibri"/>
        <family val="2"/>
        <charset val="238"/>
        <scheme val="minor"/>
      </rPr>
      <t>11.378</t>
    </r>
  </si>
  <si>
    <r>
      <t xml:space="preserve">BD_CR       </t>
    </r>
    <r>
      <rPr>
        <b/>
        <sz val="11"/>
        <color rgb="FF0000FF"/>
        <rFont val="Calibri"/>
        <family val="2"/>
        <charset val="238"/>
        <scheme val="minor"/>
      </rPr>
      <t>12.725</t>
    </r>
  </si>
  <si>
    <r>
      <t xml:space="preserve">12ATP       </t>
    </r>
    <r>
      <rPr>
        <b/>
        <sz val="11"/>
        <color rgb="FF0000FF"/>
        <rFont val="Calibri"/>
        <family val="2"/>
        <charset val="238"/>
        <scheme val="minor"/>
      </rPr>
      <t>6.945</t>
    </r>
  </si>
  <si>
    <r>
      <t xml:space="preserve">6HOST       </t>
    </r>
    <r>
      <rPr>
        <b/>
        <sz val="11"/>
        <color rgb="FF0000FF"/>
        <rFont val="Calibri"/>
        <family val="2"/>
        <charset val="238"/>
        <scheme val="minor"/>
      </rPr>
      <t>12.820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</si>
  <si>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CSOH_       </t>
    </r>
    <r>
      <rPr>
        <b/>
        <sz val="11"/>
        <color rgb="FF0000FF"/>
        <rFont val="Calibri"/>
        <family val="2"/>
        <charset val="238"/>
        <scheme val="minor"/>
      </rPr>
      <t>10.318</t>
    </r>
  </si>
  <si>
    <r>
      <t xml:space="preserve">CRIS       </t>
    </r>
    <r>
      <rPr>
        <b/>
        <sz val="11"/>
        <color rgb="FF0000FF"/>
        <rFont val="Calibri"/>
        <family val="2"/>
        <charset val="238"/>
        <scheme val="minor"/>
      </rPr>
      <t>11.148</t>
    </r>
  </si>
  <si>
    <r>
      <t xml:space="preserve">PYRZ       </t>
    </r>
    <r>
      <rPr>
        <b/>
        <sz val="11"/>
        <color rgb="FF0000FF"/>
        <rFont val="Calibri"/>
        <family val="2"/>
        <charset val="238"/>
        <scheme val="minor"/>
      </rPr>
      <t>10.252</t>
    </r>
  </si>
  <si>
    <r>
      <t xml:space="preserve">CROAT       </t>
    </r>
    <r>
      <rPr>
        <b/>
        <sz val="11"/>
        <color rgb="FF0000FF"/>
        <rFont val="Calibri"/>
        <family val="2"/>
        <charset val="238"/>
        <scheme val="minor"/>
      </rPr>
      <t>9.122</t>
    </r>
  </si>
  <si>
    <r>
      <t xml:space="preserve">FOTD       </t>
    </r>
    <r>
      <rPr>
        <b/>
        <sz val="11"/>
        <color rgb="FF0000FF"/>
        <rFont val="Calibri"/>
        <family val="2"/>
        <charset val="238"/>
        <scheme val="minor"/>
      </rPr>
      <t>9.802</t>
    </r>
  </si>
  <si>
    <r>
      <t xml:space="preserve">-SIS-       </t>
    </r>
    <r>
      <rPr>
        <b/>
        <sz val="11"/>
        <color rgb="FF0000FF"/>
        <rFont val="Calibri"/>
        <family val="2"/>
        <charset val="238"/>
        <scheme val="minor"/>
      </rPr>
      <t>11.256</t>
    </r>
  </si>
  <si>
    <r>
      <t xml:space="preserve">O2G       </t>
    </r>
    <r>
      <rPr>
        <b/>
        <sz val="11"/>
        <color rgb="FF0000FF"/>
        <rFont val="Calibri"/>
        <family val="2"/>
        <charset val="238"/>
        <scheme val="minor"/>
      </rPr>
      <t>9.814</t>
    </r>
  </si>
  <si>
    <r>
      <t xml:space="preserve">_DST_       </t>
    </r>
    <r>
      <rPr>
        <b/>
        <sz val="11"/>
        <color rgb="FF0000FF"/>
        <rFont val="Calibri"/>
        <family val="2"/>
        <charset val="238"/>
        <scheme val="minor"/>
      </rPr>
      <t>12.613</t>
    </r>
  </si>
  <si>
    <r>
      <t xml:space="preserve">CZPTP       </t>
    </r>
    <r>
      <rPr>
        <b/>
        <sz val="11"/>
        <color rgb="FF0000FF"/>
        <rFont val="Calibri"/>
        <family val="2"/>
        <charset val="238"/>
        <scheme val="minor"/>
      </rPr>
      <t>8.532</t>
    </r>
  </si>
  <si>
    <r>
      <t xml:space="preserve">WTH_       </t>
    </r>
    <r>
      <rPr>
        <b/>
        <sz val="11"/>
        <color rgb="FF0000FF"/>
        <rFont val="Calibri"/>
        <family val="2"/>
        <charset val="238"/>
        <scheme val="minor"/>
      </rPr>
      <t>9.201</t>
    </r>
  </si>
  <si>
    <r>
      <t xml:space="preserve">GVN_       </t>
    </r>
    <r>
      <rPr>
        <b/>
        <sz val="11"/>
        <color rgb="FF0000FF"/>
        <rFont val="Calibri"/>
        <family val="2"/>
        <charset val="238"/>
        <scheme val="minor"/>
      </rPr>
      <t>8.242</t>
    </r>
  </si>
  <si>
    <r>
      <t xml:space="preserve">VOLK       </t>
    </r>
    <r>
      <rPr>
        <b/>
        <sz val="11"/>
        <color rgb="FF0000FF"/>
        <rFont val="Calibri"/>
        <family val="2"/>
        <charset val="238"/>
        <scheme val="minor"/>
      </rPr>
      <t>9.813</t>
    </r>
  </si>
  <si>
    <r>
      <t xml:space="preserve">RSB-R       </t>
    </r>
    <r>
      <rPr>
        <b/>
        <sz val="11"/>
        <color rgb="FF0000FF"/>
        <rFont val="Calibri"/>
        <family val="2"/>
        <charset val="238"/>
        <scheme val="minor"/>
      </rPr>
      <t>9.531</t>
    </r>
  </si>
  <si>
    <r>
      <t xml:space="preserve">ATAI       </t>
    </r>
    <r>
      <rPr>
        <b/>
        <sz val="11"/>
        <color rgb="FF0000FF"/>
        <rFont val="Calibri"/>
        <family val="2"/>
        <charset val="238"/>
        <scheme val="minor"/>
      </rPr>
      <t>10.820</t>
    </r>
  </si>
  <si>
    <r>
      <t xml:space="preserve">VHT       </t>
    </r>
    <r>
      <rPr>
        <b/>
        <sz val="11"/>
        <color rgb="FF0000FF"/>
        <rFont val="Calibri"/>
        <family val="2"/>
        <charset val="238"/>
        <scheme val="minor"/>
      </rPr>
      <t>8.904</t>
    </r>
  </si>
  <si>
    <r>
      <t xml:space="preserve">REDEG       </t>
    </r>
    <r>
      <rPr>
        <b/>
        <sz val="11"/>
        <color rgb="FF0000FF"/>
        <rFont val="Calibri"/>
        <family val="2"/>
        <charset val="238"/>
        <scheme val="minor"/>
      </rPr>
      <t>10.364</t>
    </r>
  </si>
  <si>
    <r>
      <t xml:space="preserve">3VCZ       </t>
    </r>
    <r>
      <rPr>
        <b/>
        <sz val="11"/>
        <color rgb="FF0000FF"/>
        <rFont val="Calibri"/>
        <family val="2"/>
        <charset val="238"/>
        <scheme val="minor"/>
      </rPr>
      <t>7.991</t>
    </r>
  </si>
  <si>
    <r>
      <t xml:space="preserve">S1NDY       </t>
    </r>
    <r>
      <rPr>
        <b/>
        <sz val="11"/>
        <color rgb="FF0000FF"/>
        <rFont val="Calibri"/>
        <family val="2"/>
        <charset val="238"/>
        <scheme val="minor"/>
      </rPr>
      <t>11.862</t>
    </r>
  </si>
  <si>
    <r>
      <t xml:space="preserve">_IYI_       </t>
    </r>
    <r>
      <rPr>
        <b/>
        <sz val="11"/>
        <color rgb="FF0000FF"/>
        <rFont val="Calibri"/>
        <family val="2"/>
        <charset val="238"/>
        <scheme val="minor"/>
      </rPr>
      <t>9.453</t>
    </r>
  </si>
  <si>
    <r>
      <t xml:space="preserve">AL_GR       </t>
    </r>
    <r>
      <rPr>
        <b/>
        <sz val="11"/>
        <color rgb="FF0000FF"/>
        <rFont val="Calibri"/>
        <family val="2"/>
        <charset val="238"/>
        <scheme val="minor"/>
      </rPr>
      <t>8.333</t>
    </r>
  </si>
  <si>
    <r>
      <t xml:space="preserve">GROM2       </t>
    </r>
    <r>
      <rPr>
        <b/>
        <sz val="11"/>
        <color rgb="FF0000FF"/>
        <rFont val="Calibri"/>
        <family val="2"/>
        <charset val="238"/>
        <scheme val="minor"/>
      </rPr>
      <t>8.895</t>
    </r>
  </si>
  <si>
    <r>
      <t xml:space="preserve">LT-W3       </t>
    </r>
    <r>
      <rPr>
        <b/>
        <sz val="11"/>
        <color rgb="FF0000FF"/>
        <rFont val="Calibri"/>
        <family val="2"/>
        <charset val="238"/>
        <scheme val="minor"/>
      </rPr>
      <t>12.420</t>
    </r>
  </si>
  <si>
    <r>
      <t xml:space="preserve">L_FOX       </t>
    </r>
    <r>
      <rPr>
        <b/>
        <sz val="11"/>
        <color rgb="FF0000FF"/>
        <rFont val="Calibri"/>
        <family val="2"/>
        <charset val="238"/>
        <scheme val="minor"/>
      </rPr>
      <t>10.228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</si>
  <si>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PEPEK       </t>
    </r>
    <r>
      <rPr>
        <b/>
        <sz val="11"/>
        <color rgb="FF0000FF"/>
        <rFont val="Calibri"/>
        <family val="2"/>
        <charset val="238"/>
        <scheme val="minor"/>
      </rPr>
      <t>6.665</t>
    </r>
  </si>
  <si>
    <r>
      <t xml:space="preserve">NISZA       </t>
    </r>
    <r>
      <rPr>
        <b/>
        <sz val="11"/>
        <color rgb="FF0000FF"/>
        <rFont val="Calibri"/>
        <family val="2"/>
        <charset val="238"/>
        <scheme val="minor"/>
      </rPr>
      <t>11.074</t>
    </r>
  </si>
  <si>
    <r>
      <t xml:space="preserve">PODIV       </t>
    </r>
    <r>
      <rPr>
        <b/>
        <sz val="11"/>
        <color rgb="FF0000FF"/>
        <rFont val="Calibri"/>
        <family val="2"/>
        <charset val="238"/>
        <scheme val="minor"/>
      </rPr>
      <t>7.843</t>
    </r>
  </si>
  <si>
    <r>
      <t xml:space="preserve">KARPL       </t>
    </r>
    <r>
      <rPr>
        <b/>
        <sz val="11"/>
        <color rgb="FF0000FF"/>
        <rFont val="Calibri"/>
        <family val="2"/>
        <charset val="238"/>
        <scheme val="minor"/>
      </rPr>
      <t>8.126</t>
    </r>
  </si>
  <si>
    <r>
      <t xml:space="preserve">3DBFL       </t>
    </r>
    <r>
      <rPr>
        <b/>
        <sz val="11"/>
        <color rgb="FF0000FF"/>
        <rFont val="Calibri"/>
        <family val="2"/>
        <charset val="238"/>
        <scheme val="minor"/>
      </rPr>
      <t>11.036, 10.949</t>
    </r>
  </si>
  <si>
    <t>22.10.2021 22.00 porážka</t>
  </si>
  <si>
    <r>
      <t xml:space="preserve">SOUND       </t>
    </r>
    <r>
      <rPr>
        <b/>
        <sz val="11"/>
        <color rgb="FF0000FF"/>
        <rFont val="Calibri"/>
        <family val="2"/>
        <charset val="238"/>
        <scheme val="minor"/>
      </rPr>
      <t>11.455</t>
    </r>
  </si>
  <si>
    <t>Sound of Silence</t>
  </si>
  <si>
    <t>Studzianky  2</t>
  </si>
  <si>
    <r>
      <t xml:space="preserve">1NRGY       </t>
    </r>
    <r>
      <rPr>
        <b/>
        <sz val="11"/>
        <color rgb="FF0000FF"/>
        <rFont val="Calibri"/>
        <family val="2"/>
        <charset val="238"/>
        <scheme val="minor"/>
      </rPr>
      <t>10.642</t>
    </r>
  </si>
  <si>
    <t>Energy1</t>
  </si>
  <si>
    <r>
      <t xml:space="preserve">BN-HS       </t>
    </r>
    <r>
      <rPr>
        <b/>
        <sz val="11"/>
        <color rgb="FF0000FF"/>
        <rFont val="Calibri"/>
        <family val="2"/>
        <charset val="238"/>
        <scheme val="minor"/>
      </rPr>
      <t>10.697</t>
    </r>
  </si>
  <si>
    <t>Balkan Hooligans</t>
  </si>
  <si>
    <r>
      <t xml:space="preserve">47EDP       </t>
    </r>
    <r>
      <rPr>
        <b/>
        <sz val="11"/>
        <color rgb="FF0000FF"/>
        <rFont val="Calibri"/>
        <family val="2"/>
        <charset val="238"/>
        <scheme val="minor"/>
      </rPr>
      <t>7.371</t>
    </r>
  </si>
  <si>
    <t>47 Elitarna Dywizja Pancerna</t>
  </si>
  <si>
    <t>JohnyFiser + Kista3</t>
  </si>
  <si>
    <t>Potetovaný tučňák</t>
  </si>
  <si>
    <r>
      <t xml:space="preserve">PT_CS       </t>
    </r>
    <r>
      <rPr>
        <b/>
        <sz val="11"/>
        <color rgb="FF0000FF"/>
        <rFont val="Calibri"/>
        <family val="2"/>
        <charset val="238"/>
        <scheme val="minor"/>
      </rPr>
      <t>6.038</t>
    </r>
  </si>
  <si>
    <r>
      <t xml:space="preserve">B-E-A       </t>
    </r>
    <r>
      <rPr>
        <b/>
        <sz val="11"/>
        <color rgb="FF0000FF"/>
        <rFont val="Calibri"/>
        <family val="2"/>
        <charset val="238"/>
        <scheme val="minor"/>
      </rPr>
      <t>8.379</t>
    </r>
  </si>
  <si>
    <t>Brigada Espaňola Acorazada</t>
  </si>
  <si>
    <t>Pouštní řeka  2</t>
  </si>
  <si>
    <r>
      <t xml:space="preserve">SHLD       </t>
    </r>
    <r>
      <rPr>
        <b/>
        <sz val="11"/>
        <color rgb="FF0000FF"/>
        <rFont val="Calibri"/>
        <family val="2"/>
        <charset val="238"/>
        <scheme val="minor"/>
      </rPr>
      <t>4.303</t>
    </r>
  </si>
  <si>
    <t>S.H.I.E.L.D</t>
  </si>
  <si>
    <t>Dalnice 2</t>
  </si>
  <si>
    <r>
      <t xml:space="preserve">DESTD       </t>
    </r>
    <r>
      <rPr>
        <b/>
        <sz val="11"/>
        <color rgb="FF0000FF"/>
        <rFont val="Calibri"/>
        <family val="2"/>
        <charset val="238"/>
        <scheme val="minor"/>
      </rPr>
      <t>11.202</t>
    </r>
  </si>
  <si>
    <t>*********</t>
  </si>
  <si>
    <t>Dalnice 1</t>
  </si>
  <si>
    <r>
      <t xml:space="preserve">PIVE       </t>
    </r>
    <r>
      <rPr>
        <b/>
        <sz val="11"/>
        <color rgb="FF0000FF"/>
        <rFont val="Calibri"/>
        <family val="2"/>
        <charset val="238"/>
        <scheme val="minor"/>
      </rPr>
      <t>12.194</t>
    </r>
  </si>
  <si>
    <t>Pirates Veteranos</t>
  </si>
  <si>
    <r>
      <t xml:space="preserve">CS_BS       </t>
    </r>
    <r>
      <rPr>
        <b/>
        <sz val="11"/>
        <color rgb="FF0000FF"/>
        <rFont val="Calibri"/>
        <family val="2"/>
        <charset val="238"/>
        <scheme val="minor"/>
      </rPr>
      <t>8.705</t>
    </r>
  </si>
  <si>
    <t>Československá banda žíznivých srandistů</t>
  </si>
  <si>
    <r>
      <t xml:space="preserve">-SIH-       </t>
    </r>
    <r>
      <rPr>
        <b/>
        <sz val="11"/>
        <color rgb="FF0000FF"/>
        <rFont val="Calibri"/>
        <family val="2"/>
        <charset val="238"/>
        <scheme val="minor"/>
      </rPr>
      <t>11.839</t>
    </r>
  </si>
  <si>
    <t>25.11.2021 20.00h Porážka</t>
  </si>
  <si>
    <r>
      <t xml:space="preserve">GVN_       </t>
    </r>
    <r>
      <rPr>
        <b/>
        <sz val="11"/>
        <color rgb="FF0000FF"/>
        <rFont val="Calibri"/>
        <family val="2"/>
        <charset val="238"/>
        <scheme val="minor"/>
      </rPr>
      <t>8.213</t>
    </r>
  </si>
  <si>
    <t>Studzianky 1</t>
  </si>
  <si>
    <t>Studzianky 2</t>
  </si>
  <si>
    <r>
      <t xml:space="preserve">_WDA_       </t>
    </r>
    <r>
      <rPr>
        <b/>
        <sz val="11"/>
        <color rgb="FF0000FF"/>
        <rFont val="Calibri"/>
        <family val="2"/>
        <charset val="238"/>
        <scheme val="minor"/>
      </rPr>
      <t>9.604</t>
    </r>
  </si>
  <si>
    <t>WDA40</t>
  </si>
  <si>
    <r>
      <t xml:space="preserve">10BCZ       </t>
    </r>
    <r>
      <rPr>
        <b/>
        <sz val="11"/>
        <color rgb="FF0000FF"/>
        <rFont val="Calibri"/>
        <family val="2"/>
        <charset val="238"/>
        <scheme val="minor"/>
      </rPr>
      <t>7.906</t>
    </r>
  </si>
  <si>
    <t>10 Batalion Czolgow</t>
  </si>
  <si>
    <r>
      <t xml:space="preserve">KUCAK       </t>
    </r>
    <r>
      <rPr>
        <b/>
        <sz val="11"/>
        <color rgb="FF0000FF"/>
        <rFont val="Calibri"/>
        <family val="2"/>
        <charset val="238"/>
        <scheme val="minor"/>
      </rPr>
      <t>7.757</t>
    </r>
  </si>
  <si>
    <t>Kucnij Jak Ci nie Wchodzi</t>
  </si>
  <si>
    <r>
      <t xml:space="preserve">R1K_0            </t>
    </r>
    <r>
      <rPr>
        <b/>
        <sz val="11"/>
        <color rgb="FF0000FF"/>
        <rFont val="Calibri"/>
        <family val="2"/>
        <charset val="238"/>
        <scheme val="minor"/>
      </rPr>
      <t>9.370</t>
    </r>
  </si>
  <si>
    <t>Ruckzug ist keine Option</t>
  </si>
  <si>
    <r>
      <t xml:space="preserve">SOBPL            </t>
    </r>
    <r>
      <rPr>
        <b/>
        <sz val="11"/>
        <color rgb="FF0000FF"/>
        <rFont val="Calibri"/>
        <family val="2"/>
        <charset val="238"/>
        <scheme val="minor"/>
      </rPr>
      <t>10.617</t>
    </r>
  </si>
  <si>
    <t>Sobieski PL</t>
  </si>
  <si>
    <r>
      <t xml:space="preserve">NKNZ            </t>
    </r>
    <r>
      <rPr>
        <b/>
        <sz val="11"/>
        <color rgb="FF0000FF"/>
        <rFont val="Calibri"/>
        <family val="2"/>
        <charset val="238"/>
        <scheme val="minor"/>
      </rPr>
      <t>11.059</t>
    </r>
  </si>
  <si>
    <t>****KLAN*****</t>
  </si>
  <si>
    <r>
      <t xml:space="preserve">4PBP            </t>
    </r>
    <r>
      <rPr>
        <b/>
        <sz val="11"/>
        <color rgb="FF0000FF"/>
        <rFont val="Calibri"/>
        <family val="2"/>
        <charset val="238"/>
        <scheme val="minor"/>
      </rPr>
      <t>9.860</t>
    </r>
  </si>
  <si>
    <r>
      <t xml:space="preserve">ZSCST            </t>
    </r>
    <r>
      <rPr>
        <b/>
        <sz val="11"/>
        <color rgb="FF0000FF"/>
        <rFont val="Calibri"/>
        <family val="2"/>
        <charset val="238"/>
        <scheme val="minor"/>
      </rPr>
      <t>8.345</t>
    </r>
  </si>
  <si>
    <t>Železná srdce Československých tankistů</t>
  </si>
  <si>
    <r>
      <t xml:space="preserve">_PAC_            </t>
    </r>
    <r>
      <rPr>
        <b/>
        <sz val="11"/>
        <color rgb="FF0000FF"/>
        <rFont val="Calibri"/>
        <family val="2"/>
        <charset val="238"/>
        <scheme val="minor"/>
      </rPr>
      <t>6.803</t>
    </r>
  </si>
  <si>
    <t>Polish Armored Corps</t>
  </si>
  <si>
    <r>
      <t xml:space="preserve">CRIS            </t>
    </r>
    <r>
      <rPr>
        <b/>
        <sz val="11"/>
        <color rgb="FF0000FF"/>
        <rFont val="Calibri"/>
        <family val="2"/>
        <charset val="238"/>
        <scheme val="minor"/>
      </rPr>
      <t>9.142</t>
    </r>
  </si>
  <si>
    <r>
      <t xml:space="preserve">PF_RO            </t>
    </r>
    <r>
      <rPr>
        <b/>
        <sz val="11"/>
        <color rgb="FF0000FF"/>
        <rFont val="Calibri"/>
        <family val="2"/>
        <charset val="238"/>
        <scheme val="minor"/>
      </rPr>
      <t>8.425</t>
    </r>
  </si>
  <si>
    <t>Prietenii forever romania</t>
  </si>
  <si>
    <r>
      <t xml:space="preserve">CS-MD            </t>
    </r>
    <r>
      <rPr>
        <b/>
        <sz val="11"/>
        <color rgb="FF0000FF"/>
        <rFont val="Calibri"/>
        <family val="2"/>
        <charset val="238"/>
        <scheme val="minor"/>
      </rPr>
      <t>8.198</t>
    </r>
  </si>
  <si>
    <t>Československá mechanizovaná divize</t>
  </si>
  <si>
    <t>6.10.2021 21.00 porážka</t>
  </si>
  <si>
    <r>
      <t xml:space="preserve">B_D_L            </t>
    </r>
    <r>
      <rPr>
        <b/>
        <sz val="11"/>
        <color rgb="FF0000FF"/>
        <rFont val="Calibri"/>
        <family val="2"/>
        <charset val="238"/>
        <scheme val="minor"/>
      </rPr>
      <t>7.646</t>
    </r>
  </si>
  <si>
    <t>División estandarte blas de lezo</t>
  </si>
  <si>
    <r>
      <t xml:space="preserve">S1NDY            </t>
    </r>
    <r>
      <rPr>
        <b/>
        <sz val="11"/>
        <color rgb="FF0000FF"/>
        <rFont val="Calibri"/>
        <family val="2"/>
        <charset val="238"/>
        <scheme val="minor"/>
      </rPr>
      <t>12.268</t>
    </r>
  </si>
  <si>
    <r>
      <t xml:space="preserve">JPAZ            </t>
    </r>
    <r>
      <rPr>
        <b/>
        <sz val="11"/>
        <color rgb="FF0000FF"/>
        <rFont val="Calibri"/>
        <family val="2"/>
        <charset val="238"/>
        <scheme val="minor"/>
      </rPr>
      <t>6.658</t>
    </r>
  </si>
  <si>
    <t>Lowcy Paziów</t>
  </si>
  <si>
    <r>
      <t xml:space="preserve">NISZA            </t>
    </r>
    <r>
      <rPr>
        <b/>
        <sz val="11"/>
        <color rgb="FF0000FF"/>
        <rFont val="Calibri"/>
        <family val="2"/>
        <charset val="238"/>
        <scheme val="minor"/>
      </rPr>
      <t>9.160</t>
    </r>
  </si>
  <si>
    <t>Polska Brygada Pancerna ****** Niszy</t>
  </si>
  <si>
    <r>
      <t xml:space="preserve">G-U-M            </t>
    </r>
    <r>
      <rPr>
        <b/>
        <sz val="11"/>
        <color rgb="FF0000FF"/>
        <rFont val="Calibri"/>
        <family val="2"/>
        <charset val="238"/>
        <scheme val="minor"/>
      </rPr>
      <t>8.265</t>
    </r>
  </si>
  <si>
    <t>Garda udatných medvědů</t>
  </si>
  <si>
    <t>Božský vánok</t>
  </si>
  <si>
    <r>
      <t xml:space="preserve">BO-VA             </t>
    </r>
    <r>
      <rPr>
        <b/>
        <sz val="11"/>
        <color rgb="FF0000FF"/>
        <rFont val="Calibri"/>
        <family val="2"/>
        <charset val="238"/>
        <scheme val="minor"/>
      </rPr>
      <t>7.889</t>
    </r>
  </si>
  <si>
    <t>3.12.2021 21.00h porážka</t>
  </si>
  <si>
    <t>2.11.2021 21.00 vítězství</t>
  </si>
  <si>
    <t>29.11.2021 20.00h vítězství</t>
  </si>
  <si>
    <t>Říjen 2021</t>
  </si>
  <si>
    <t>Listopad 2021</t>
  </si>
  <si>
    <t>Prosinec 2021</t>
  </si>
  <si>
    <t>Leden 2022</t>
  </si>
  <si>
    <r>
      <t xml:space="preserve">PA-WO             </t>
    </r>
    <r>
      <rPr>
        <b/>
        <sz val="11"/>
        <color rgb="FF0000FF"/>
        <rFont val="Calibri"/>
        <family val="2"/>
        <charset val="238"/>
        <scheme val="minor"/>
      </rPr>
      <t>8.622</t>
    </r>
  </si>
  <si>
    <t>Pancer Wodka</t>
  </si>
  <si>
    <r>
      <t xml:space="preserve">PODIV       </t>
    </r>
    <r>
      <rPr>
        <b/>
        <sz val="11"/>
        <color rgb="FF0000FF"/>
        <rFont val="Calibri"/>
        <family val="2"/>
        <charset val="238"/>
        <scheme val="minor"/>
      </rPr>
      <t>7.843; 8.087</t>
    </r>
  </si>
  <si>
    <r>
      <t xml:space="preserve">ENRA       </t>
    </r>
    <r>
      <rPr>
        <b/>
        <sz val="11"/>
        <color rgb="FF0000FF"/>
        <rFont val="Calibri"/>
        <family val="2"/>
        <charset val="238"/>
        <scheme val="minor"/>
      </rPr>
      <t>9.677</t>
    </r>
  </si>
  <si>
    <t>Enrage</t>
  </si>
  <si>
    <r>
      <t xml:space="preserve">HEL-L       </t>
    </r>
    <r>
      <rPr>
        <b/>
        <sz val="11"/>
        <color rgb="FF0000FF"/>
        <rFont val="Calibri"/>
        <family val="2"/>
        <charset val="238"/>
        <scheme val="minor"/>
      </rPr>
      <t>9.987</t>
    </r>
  </si>
  <si>
    <t>Hellenic Legends</t>
  </si>
  <si>
    <r>
      <t xml:space="preserve">ZSCST       </t>
    </r>
    <r>
      <rPr>
        <b/>
        <sz val="11"/>
        <color rgb="FF0000FF"/>
        <rFont val="Calibri"/>
        <family val="2"/>
        <charset val="238"/>
        <scheme val="minor"/>
      </rPr>
      <t>8.318</t>
    </r>
  </si>
  <si>
    <r>
      <t xml:space="preserve">GEN1E       </t>
    </r>
    <r>
      <rPr>
        <b/>
        <sz val="11"/>
        <color rgb="FF0000FF"/>
        <rFont val="Calibri"/>
        <family val="2"/>
        <charset val="238"/>
        <scheme val="minor"/>
      </rPr>
      <t>9.413</t>
    </r>
  </si>
  <si>
    <t>Dzinn z Tonikiem</t>
  </si>
  <si>
    <r>
      <t xml:space="preserve">SH_DE       </t>
    </r>
    <r>
      <rPr>
        <b/>
        <sz val="11"/>
        <color rgb="FF0000FF"/>
        <rFont val="Calibri"/>
        <family val="2"/>
        <charset val="238"/>
        <scheme val="minor"/>
      </rPr>
      <t>6.242</t>
    </r>
  </si>
  <si>
    <t>SteelHunter</t>
  </si>
  <si>
    <r>
      <t xml:space="preserve">DAC_R       </t>
    </r>
    <r>
      <rPr>
        <b/>
        <sz val="11"/>
        <color rgb="FF0000FF"/>
        <rFont val="Calibri"/>
        <family val="2"/>
        <charset val="238"/>
        <scheme val="minor"/>
      </rPr>
      <t>10.168</t>
    </r>
  </si>
  <si>
    <t>21.12.2021 20.00 vítězství</t>
  </si>
  <si>
    <t>5.102021 20.00h remíza</t>
  </si>
  <si>
    <r>
      <t xml:space="preserve">JFG       </t>
    </r>
    <r>
      <rPr>
        <b/>
        <sz val="11"/>
        <color rgb="FF0000FF"/>
        <rFont val="Calibri"/>
        <family val="2"/>
        <charset val="238"/>
        <scheme val="minor"/>
      </rPr>
      <t>8.004</t>
    </r>
  </si>
  <si>
    <t>Jungs fur Grobe</t>
  </si>
  <si>
    <r>
      <t xml:space="preserve">BPGA       </t>
    </r>
    <r>
      <rPr>
        <b/>
        <sz val="11"/>
        <color rgb="FF0000FF"/>
        <rFont val="Calibri"/>
        <family val="2"/>
        <charset val="238"/>
        <scheme val="minor"/>
      </rPr>
      <t>7.411</t>
    </r>
  </si>
  <si>
    <t>Brygada Pancerna gen. Andersa</t>
  </si>
  <si>
    <t>Pouštní řeka  1</t>
  </si>
  <si>
    <r>
      <t xml:space="preserve">PRSN       </t>
    </r>
    <r>
      <rPr>
        <b/>
        <sz val="11"/>
        <color rgb="FF0000FF"/>
        <rFont val="Calibri"/>
        <family val="2"/>
        <charset val="238"/>
        <scheme val="minor"/>
      </rPr>
      <t>9.398</t>
    </r>
  </si>
  <si>
    <t>PRISON</t>
  </si>
  <si>
    <r>
      <rPr>
        <b/>
        <sz val="36"/>
        <color rgb="FF00B050"/>
        <rFont val="Calibri"/>
        <family val="2"/>
        <charset val="238"/>
        <scheme val="minor"/>
      </rPr>
      <t xml:space="preserve">20 x Vítězství </t>
    </r>
    <r>
      <rPr>
        <b/>
        <sz val="36"/>
        <color theme="1"/>
        <rFont val="Calibri"/>
        <family val="2"/>
        <charset val="238"/>
        <scheme val="minor"/>
      </rPr>
      <t xml:space="preserve">   </t>
    </r>
    <r>
      <rPr>
        <b/>
        <sz val="36"/>
        <color rgb="FFFF0000"/>
        <rFont val="Calibri"/>
        <family val="2"/>
        <charset val="238"/>
        <scheme val="minor"/>
      </rPr>
      <t>22 x Porážka</t>
    </r>
    <r>
      <rPr>
        <b/>
        <sz val="36"/>
        <color theme="1"/>
        <rFont val="Calibri"/>
        <family val="2"/>
        <charset val="238"/>
        <scheme val="minor"/>
      </rPr>
      <t xml:space="preserve">    </t>
    </r>
    <r>
      <rPr>
        <b/>
        <sz val="36"/>
        <color rgb="FF0000FF"/>
        <rFont val="Calibri"/>
        <family val="2"/>
        <charset val="238"/>
        <scheme val="minor"/>
      </rPr>
      <t xml:space="preserve">8x Remíza    </t>
    </r>
    <r>
      <rPr>
        <b/>
        <sz val="36"/>
        <color theme="5"/>
        <rFont val="Calibri"/>
        <family val="2"/>
        <charset val="238"/>
        <scheme val="minor"/>
      </rPr>
      <t>∑ krabiček  862 279</t>
    </r>
  </si>
  <si>
    <t>13.12.2021 20.00h vítězství</t>
  </si>
  <si>
    <t>4.12.2021 20.00h vítězství</t>
  </si>
  <si>
    <r>
      <t xml:space="preserve">VA-HA       </t>
    </r>
    <r>
      <rPr>
        <b/>
        <sz val="11"/>
        <color rgb="FF0000FF"/>
        <rFont val="Calibri"/>
        <family val="2"/>
        <charset val="238"/>
        <scheme val="minor"/>
      </rPr>
      <t>9.000</t>
    </r>
  </si>
  <si>
    <t>Vataha</t>
  </si>
  <si>
    <r>
      <t xml:space="preserve">M-BB       </t>
    </r>
    <r>
      <rPr>
        <b/>
        <sz val="11"/>
        <color rgb="FF0000FF"/>
        <rFont val="Calibri"/>
        <family val="2"/>
        <charset val="238"/>
        <scheme val="minor"/>
      </rPr>
      <t>9.742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</si>
  <si>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7. bitva</t>
  </si>
  <si>
    <t>Magyar Békés Brigád</t>
  </si>
  <si>
    <r>
      <t xml:space="preserve">SAYG1       </t>
    </r>
    <r>
      <rPr>
        <b/>
        <sz val="11"/>
        <color rgb="FF0000FF"/>
        <rFont val="Calibri"/>
        <family val="2"/>
        <charset val="238"/>
        <scheme val="minor"/>
      </rPr>
      <t>9.676</t>
    </r>
  </si>
  <si>
    <t>Hajime92</t>
  </si>
  <si>
    <t>SAYGI</t>
  </si>
  <si>
    <r>
      <t xml:space="preserve">REDEG       </t>
    </r>
    <r>
      <rPr>
        <b/>
        <sz val="11"/>
        <color rgb="FF0000FF"/>
        <rFont val="Calibri"/>
        <family val="2"/>
        <charset val="238"/>
        <scheme val="minor"/>
      </rPr>
      <t>10.139</t>
    </r>
  </si>
  <si>
    <r>
      <t xml:space="preserve">SOBPL       </t>
    </r>
    <r>
      <rPr>
        <b/>
        <sz val="11"/>
        <color rgb="FF0000FF"/>
        <rFont val="Calibri"/>
        <family val="2"/>
        <charset val="238"/>
        <scheme val="minor"/>
      </rPr>
      <t>8.450</t>
    </r>
  </si>
  <si>
    <r>
      <t xml:space="preserve">3VCZ       </t>
    </r>
    <r>
      <rPr>
        <b/>
        <sz val="11"/>
        <color rgb="FF0000FF"/>
        <rFont val="Calibri"/>
        <family val="2"/>
        <charset val="238"/>
        <scheme val="minor"/>
      </rPr>
      <t>8.020</t>
    </r>
  </si>
  <si>
    <r>
      <t xml:space="preserve">_MLK_       </t>
    </r>
    <r>
      <rPr>
        <b/>
        <sz val="11"/>
        <color rgb="FF0000FF"/>
        <rFont val="Calibri"/>
        <family val="2"/>
        <charset val="238"/>
        <scheme val="minor"/>
      </rPr>
      <t>7.172</t>
    </r>
  </si>
  <si>
    <t>My Little Kampf</t>
  </si>
  <si>
    <r>
      <t xml:space="preserve">-LCP-       </t>
    </r>
    <r>
      <rPr>
        <b/>
        <sz val="11"/>
        <color rgb="FF0000FF"/>
        <rFont val="Calibri"/>
        <family val="2"/>
        <charset val="238"/>
        <scheme val="minor"/>
      </rPr>
      <t>9.762</t>
    </r>
  </si>
  <si>
    <t>Legie černých panterů</t>
  </si>
  <si>
    <r>
      <t xml:space="preserve">NR-SK       </t>
    </r>
    <r>
      <rPr>
        <b/>
        <sz val="11"/>
        <color rgb="FF0000FF"/>
        <rFont val="Calibri"/>
        <family val="2"/>
        <charset val="238"/>
        <scheme val="minor"/>
      </rPr>
      <t>8.667</t>
    </r>
  </si>
  <si>
    <t>NR-SK Slovenskí tankisti</t>
  </si>
  <si>
    <r>
      <t xml:space="preserve">DR-L3       </t>
    </r>
    <r>
      <rPr>
        <b/>
        <sz val="11"/>
        <color rgb="FF0000FF"/>
        <rFont val="Calibri"/>
        <family val="2"/>
        <charset val="238"/>
        <scheme val="minor"/>
      </rPr>
      <t>7.264</t>
    </r>
  </si>
  <si>
    <t>Dread League</t>
  </si>
  <si>
    <t>Studzianki 2</t>
  </si>
  <si>
    <r>
      <t xml:space="preserve">FOXES       </t>
    </r>
    <r>
      <rPr>
        <b/>
        <sz val="11"/>
        <color rgb="FF0000FF"/>
        <rFont val="Calibri"/>
        <family val="2"/>
        <charset val="238"/>
        <scheme val="minor"/>
      </rPr>
      <t>6.580</t>
    </r>
  </si>
  <si>
    <t>First of X</t>
  </si>
  <si>
    <r>
      <t xml:space="preserve">IMB       </t>
    </r>
    <r>
      <rPr>
        <b/>
        <sz val="11"/>
        <color rgb="FF0000FF"/>
        <rFont val="Calibri"/>
        <family val="2"/>
        <charset val="238"/>
        <scheme val="minor"/>
      </rPr>
      <t>9.763</t>
    </r>
  </si>
  <si>
    <t>infanteria mecanizada brunete 1</t>
  </si>
  <si>
    <t>ElHalluf 2</t>
  </si>
  <si>
    <r>
      <t xml:space="preserve">THUD       </t>
    </r>
    <r>
      <rPr>
        <b/>
        <sz val="11"/>
        <color rgb="FF0000FF"/>
        <rFont val="Calibri"/>
        <family val="2"/>
        <charset val="238"/>
        <scheme val="minor"/>
      </rPr>
      <t>8.355</t>
    </r>
  </si>
  <si>
    <t>Thunderer</t>
  </si>
  <si>
    <r>
      <t xml:space="preserve">-ODP-       </t>
    </r>
    <r>
      <rPr>
        <b/>
        <sz val="11"/>
        <color rgb="FF0000FF"/>
        <rFont val="Calibri"/>
        <family val="2"/>
        <charset val="238"/>
        <scheme val="minor"/>
      </rPr>
      <t>9.844</t>
    </r>
  </si>
  <si>
    <t>Odpadlíci</t>
  </si>
  <si>
    <r>
      <t xml:space="preserve">PIVE       </t>
    </r>
    <r>
      <rPr>
        <b/>
        <sz val="11"/>
        <color rgb="FF0000FF"/>
        <rFont val="Calibri"/>
        <family val="2"/>
        <charset val="238"/>
        <scheme val="minor"/>
      </rPr>
      <t>9.910</t>
    </r>
  </si>
  <si>
    <r>
      <t xml:space="preserve">LV-CS       </t>
    </r>
    <r>
      <rPr>
        <b/>
        <sz val="11"/>
        <color rgb="FF0000FF"/>
        <rFont val="Calibri"/>
        <family val="2"/>
        <charset val="238"/>
        <scheme val="minor"/>
      </rPr>
      <t>9.432</t>
    </r>
  </si>
  <si>
    <r>
      <t xml:space="preserve">POFON       </t>
    </r>
    <r>
      <rPr>
        <b/>
        <sz val="11"/>
        <color rgb="FF0000FF"/>
        <rFont val="Calibri"/>
        <family val="2"/>
        <charset val="238"/>
        <scheme val="minor"/>
      </rPr>
      <t>8.613</t>
    </r>
  </si>
  <si>
    <t>*******Fred Mocskos Bandája</t>
  </si>
  <si>
    <r>
      <t xml:space="preserve">FSRO1       </t>
    </r>
    <r>
      <rPr>
        <b/>
        <sz val="11"/>
        <color rgb="FF0000FF"/>
        <rFont val="Calibri"/>
        <family val="2"/>
        <charset val="238"/>
        <scheme val="minor"/>
      </rPr>
      <t>8.133</t>
    </r>
  </si>
  <si>
    <t>Fortele Speciale RO</t>
  </si>
  <si>
    <r>
      <t xml:space="preserve">DAGS       </t>
    </r>
    <r>
      <rPr>
        <b/>
        <sz val="11"/>
        <color rgb="FF0000FF"/>
        <rFont val="Calibri"/>
        <family val="2"/>
        <charset val="238"/>
        <scheme val="minor"/>
      </rPr>
      <t>7.581</t>
    </r>
  </si>
  <si>
    <t>Daggers Squad</t>
  </si>
  <si>
    <r>
      <t xml:space="preserve">TSZVE       </t>
    </r>
    <r>
      <rPr>
        <b/>
        <sz val="11"/>
        <color rgb="FF0000FF"/>
        <rFont val="Calibri"/>
        <family val="2"/>
        <charset val="238"/>
        <scheme val="minor"/>
      </rPr>
      <t>8.602</t>
    </r>
  </si>
  <si>
    <t>Turul SZOVETSÉGE</t>
  </si>
  <si>
    <r>
      <t xml:space="preserve">101CZ       </t>
    </r>
    <r>
      <rPr>
        <b/>
        <sz val="11"/>
        <color rgb="FF0000FF"/>
        <rFont val="Calibri"/>
        <family val="2"/>
        <charset val="238"/>
        <scheme val="minor"/>
      </rPr>
      <t>6.362</t>
    </r>
  </si>
  <si>
    <t>101 Dalmatínů cz</t>
  </si>
  <si>
    <r>
      <t xml:space="preserve">LOJZO       </t>
    </r>
    <r>
      <rPr>
        <b/>
        <sz val="11"/>
        <color rgb="FF0000FF"/>
        <rFont val="Calibri"/>
        <family val="2"/>
        <charset val="238"/>
        <scheme val="minor"/>
      </rPr>
      <t>7.064</t>
    </r>
  </si>
  <si>
    <t>Legendárna Opancierovaná Jednotka Zadymených Odpadlíkov</t>
  </si>
  <si>
    <r>
      <t xml:space="preserve">VIVES       </t>
    </r>
    <r>
      <rPr>
        <b/>
        <sz val="11"/>
        <color rgb="FF0000FF"/>
        <rFont val="Calibri"/>
        <family val="2"/>
        <charset val="238"/>
        <scheme val="minor"/>
      </rPr>
      <t>10.581</t>
    </r>
  </si>
  <si>
    <t>Vivere Militare EST_</t>
  </si>
  <si>
    <t>Útesy  1</t>
  </si>
  <si>
    <r>
      <t xml:space="preserve">LGVF       </t>
    </r>
    <r>
      <rPr>
        <b/>
        <sz val="11"/>
        <color rgb="FF0000FF"/>
        <rFont val="Calibri"/>
        <family val="2"/>
        <charset val="238"/>
        <scheme val="minor"/>
      </rPr>
      <t>8.893</t>
    </r>
  </si>
  <si>
    <t>Les Grands Vadrouilleurs Francais</t>
  </si>
  <si>
    <t>Studzianki 1</t>
  </si>
  <si>
    <r>
      <t xml:space="preserve">1COH       </t>
    </r>
    <r>
      <rPr>
        <b/>
        <sz val="11"/>
        <color rgb="FF0000FF"/>
        <rFont val="Calibri"/>
        <family val="2"/>
        <charset val="238"/>
        <scheme val="minor"/>
      </rPr>
      <t>10.798</t>
    </r>
  </si>
  <si>
    <t>International Company Of Heroes</t>
  </si>
  <si>
    <r>
      <t xml:space="preserve">B-E-A       </t>
    </r>
    <r>
      <rPr>
        <b/>
        <sz val="11"/>
        <color rgb="FF0000FF"/>
        <rFont val="Calibri"/>
        <family val="2"/>
        <charset val="238"/>
        <scheme val="minor"/>
      </rPr>
      <t>8.316</t>
    </r>
  </si>
  <si>
    <t>Útesy  2</t>
  </si>
  <si>
    <r>
      <t xml:space="preserve">PYRZ       </t>
    </r>
    <r>
      <rPr>
        <b/>
        <sz val="11"/>
        <color rgb="FF0000FF"/>
        <rFont val="Calibri"/>
        <family val="2"/>
        <charset val="238"/>
        <scheme val="minor"/>
      </rPr>
      <t>9.917</t>
    </r>
  </si>
  <si>
    <t>6.12.2021 20.00h porážka</t>
  </si>
  <si>
    <t>19.10.2021 21.00h porážka</t>
  </si>
  <si>
    <r>
      <t xml:space="preserve">KRL       </t>
    </r>
    <r>
      <rPr>
        <b/>
        <sz val="11"/>
        <color rgb="FF0000FF"/>
        <rFont val="Calibri"/>
        <family val="2"/>
        <charset val="238"/>
        <scheme val="minor"/>
      </rPr>
      <t>12.144; 10.491</t>
    </r>
  </si>
  <si>
    <t>14.12.2021 21.00h porážka</t>
  </si>
  <si>
    <t>7.1.2022 20.00h porážka</t>
  </si>
  <si>
    <r>
      <t xml:space="preserve">PIVE       </t>
    </r>
    <r>
      <rPr>
        <b/>
        <sz val="11"/>
        <color rgb="FF0000FF"/>
        <rFont val="Calibri"/>
        <family val="2"/>
        <charset val="238"/>
        <scheme val="minor"/>
      </rPr>
      <t>12.194; 9.910; 10.181</t>
    </r>
  </si>
  <si>
    <r>
      <t xml:space="preserve">VOSY       </t>
    </r>
    <r>
      <rPr>
        <b/>
        <sz val="11"/>
        <color rgb="FF0000FF"/>
        <rFont val="Calibri"/>
        <family val="2"/>
        <charset val="238"/>
        <scheme val="minor"/>
      </rPr>
      <t>9.626</t>
    </r>
  </si>
  <si>
    <t>VOjenský SYndikát</t>
  </si>
  <si>
    <t>ě</t>
  </si>
  <si>
    <r>
      <t xml:space="preserve">BGZON       </t>
    </r>
    <r>
      <rPr>
        <b/>
        <sz val="11"/>
        <color rgb="FF0000FF"/>
        <rFont val="Calibri"/>
        <family val="2"/>
        <charset val="238"/>
        <scheme val="minor"/>
      </rPr>
      <t>7.138</t>
    </r>
  </si>
  <si>
    <t>Totem BG</t>
  </si>
  <si>
    <r>
      <t xml:space="preserve">WWOLF       </t>
    </r>
    <r>
      <rPr>
        <b/>
        <sz val="11"/>
        <color rgb="FF0000FF"/>
        <rFont val="Calibri"/>
        <family val="2"/>
        <charset val="238"/>
        <scheme val="minor"/>
      </rPr>
      <t>9.131</t>
    </r>
  </si>
  <si>
    <t>Wolf Warrior</t>
  </si>
  <si>
    <r>
      <t xml:space="preserve">JCST       </t>
    </r>
    <r>
      <rPr>
        <b/>
        <sz val="11"/>
        <color rgb="FF0000FF"/>
        <rFont val="Calibri"/>
        <family val="2"/>
        <charset val="238"/>
        <scheme val="minor"/>
      </rPr>
      <t>8.227</t>
    </r>
  </si>
  <si>
    <t>Jednotka Československých tankistov</t>
  </si>
  <si>
    <r>
      <t xml:space="preserve">F_URY       </t>
    </r>
    <r>
      <rPr>
        <b/>
        <sz val="11"/>
        <color rgb="FF0000FF"/>
        <rFont val="Calibri"/>
        <family val="2"/>
        <charset val="238"/>
        <scheme val="minor"/>
      </rPr>
      <t>8.978</t>
    </r>
  </si>
  <si>
    <t>Furia Romana</t>
  </si>
  <si>
    <r>
      <t xml:space="preserve">O__D       </t>
    </r>
    <r>
      <rPr>
        <b/>
        <sz val="11"/>
        <color rgb="FF0000FF"/>
        <rFont val="Calibri"/>
        <family val="2"/>
        <charset val="238"/>
        <scheme val="minor"/>
      </rPr>
      <t>7.446</t>
    </r>
  </si>
  <si>
    <t>Opušteni Diktatori</t>
  </si>
  <si>
    <t>El Halluf 1</t>
  </si>
  <si>
    <r>
      <t xml:space="preserve">MOTIN       </t>
    </r>
    <r>
      <rPr>
        <b/>
        <sz val="11"/>
        <color rgb="FF0000FF"/>
        <rFont val="Calibri"/>
        <family val="2"/>
        <charset val="238"/>
        <scheme val="minor"/>
      </rPr>
      <t>7.827</t>
    </r>
  </si>
  <si>
    <t>Motín de Mancos Peligrosos</t>
  </si>
  <si>
    <r>
      <t xml:space="preserve">-ZBRN       </t>
    </r>
    <r>
      <rPr>
        <b/>
        <sz val="11"/>
        <color rgb="FF0000FF"/>
        <rFont val="Calibri"/>
        <family val="2"/>
        <charset val="238"/>
        <scheme val="minor"/>
      </rPr>
      <t>9.458</t>
    </r>
  </si>
  <si>
    <t>Zabranjeni</t>
  </si>
  <si>
    <r>
      <t xml:space="preserve">-BGO-       </t>
    </r>
    <r>
      <rPr>
        <b/>
        <sz val="11"/>
        <color rgb="FF0000FF"/>
        <rFont val="Calibri"/>
        <family val="2"/>
        <charset val="238"/>
        <scheme val="minor"/>
      </rPr>
      <t>8.645</t>
    </r>
  </si>
  <si>
    <t>=BAGNO=</t>
  </si>
  <si>
    <r>
      <t xml:space="preserve">R1K_O       </t>
    </r>
    <r>
      <rPr>
        <b/>
        <sz val="11"/>
        <color rgb="FF0000FF"/>
        <rFont val="Calibri"/>
        <family val="2"/>
        <charset val="238"/>
        <scheme val="minor"/>
      </rPr>
      <t>9.305</t>
    </r>
  </si>
  <si>
    <r>
      <t xml:space="preserve">HUA       </t>
    </r>
    <r>
      <rPr>
        <b/>
        <sz val="11"/>
        <color rgb="FF0000FF"/>
        <rFont val="Calibri"/>
        <family val="2"/>
        <charset val="238"/>
        <scheme val="minor"/>
      </rPr>
      <t>10.266</t>
    </r>
  </si>
  <si>
    <t>Hungarian Ancients</t>
  </si>
  <si>
    <r>
      <t xml:space="preserve">FOTD_       </t>
    </r>
    <r>
      <rPr>
        <b/>
        <sz val="11"/>
        <color rgb="FF0000FF"/>
        <rFont val="Calibri"/>
        <family val="2"/>
        <charset val="238"/>
        <scheme val="minor"/>
      </rPr>
      <t>9.357</t>
    </r>
  </si>
  <si>
    <t>Fear of the Dark</t>
  </si>
  <si>
    <r>
      <t xml:space="preserve">CS-MD       </t>
    </r>
    <r>
      <rPr>
        <b/>
        <sz val="11"/>
        <color rgb="FF0000FF"/>
        <rFont val="Calibri"/>
        <family val="2"/>
        <charset val="238"/>
        <scheme val="minor"/>
      </rPr>
      <t>7.783</t>
    </r>
  </si>
  <si>
    <r>
      <t xml:space="preserve">GEO_W       </t>
    </r>
    <r>
      <rPr>
        <b/>
        <sz val="11"/>
        <color rgb="FF0000FF"/>
        <rFont val="Calibri"/>
        <family val="2"/>
        <charset val="238"/>
        <scheme val="minor"/>
      </rPr>
      <t>9.095</t>
    </r>
  </si>
  <si>
    <t>I_god_of_war</t>
  </si>
  <si>
    <t>El Haluf 1</t>
  </si>
  <si>
    <r>
      <t xml:space="preserve">ESTB       </t>
    </r>
    <r>
      <rPr>
        <b/>
        <sz val="11"/>
        <color rgb="FF0000FF"/>
        <rFont val="Calibri"/>
        <family val="2"/>
        <charset val="238"/>
        <scheme val="minor"/>
      </rPr>
      <t>6.926</t>
    </r>
  </si>
  <si>
    <t>Elitarne Stowarzyszenie Taktycznych Bohatérow</t>
  </si>
  <si>
    <r>
      <t xml:space="preserve">LTPR       </t>
    </r>
    <r>
      <rPr>
        <b/>
        <sz val="11"/>
        <color rgb="FF0000FF"/>
        <rFont val="Calibri"/>
        <family val="2"/>
        <charset val="238"/>
        <scheme val="minor"/>
      </rPr>
      <t>6.037</t>
    </r>
  </si>
  <si>
    <t>Lietuvos tanku pajegos</t>
  </si>
  <si>
    <r>
      <t xml:space="preserve">RSB-R       </t>
    </r>
    <r>
      <rPr>
        <b/>
        <sz val="11"/>
        <color rgb="FF0000FF"/>
        <rFont val="Calibri"/>
        <family val="2"/>
        <charset val="238"/>
        <scheme val="minor"/>
      </rPr>
      <t>8.589</t>
    </r>
  </si>
  <si>
    <r>
      <t xml:space="preserve">PIVE       </t>
    </r>
    <r>
      <rPr>
        <b/>
        <sz val="11"/>
        <color rgb="FF0000FF"/>
        <rFont val="Calibri"/>
        <family val="2"/>
        <charset val="238"/>
        <scheme val="minor"/>
      </rPr>
      <t>10.031</t>
    </r>
  </si>
  <si>
    <t>18.1.2022 19.00h remíza</t>
  </si>
  <si>
    <r>
      <t xml:space="preserve">SZ-MN       </t>
    </r>
    <r>
      <rPr>
        <b/>
        <sz val="11"/>
        <color rgb="FF0000FF"/>
        <rFont val="Calibri"/>
        <family val="2"/>
        <charset val="238"/>
        <scheme val="minor"/>
      </rPr>
      <t>6.824</t>
    </r>
  </si>
  <si>
    <t>SZAMANI</t>
  </si>
  <si>
    <r>
      <t xml:space="preserve">LOJZO       </t>
    </r>
    <r>
      <rPr>
        <b/>
        <sz val="11"/>
        <color rgb="FF0000FF"/>
        <rFont val="Calibri"/>
        <family val="2"/>
        <charset val="238"/>
        <scheme val="minor"/>
      </rPr>
      <t>7.885</t>
    </r>
  </si>
  <si>
    <t>11.1.2022 20.00h vítězství</t>
  </si>
  <si>
    <r>
      <t xml:space="preserve">A-W-P       </t>
    </r>
    <r>
      <rPr>
        <b/>
        <sz val="11"/>
        <color rgb="FF0000FF"/>
        <rFont val="Calibri"/>
        <family val="2"/>
        <charset val="238"/>
        <scheme val="minor"/>
      </rPr>
      <t>8.948</t>
    </r>
  </si>
  <si>
    <t>Armia Wyzwolenia Polskiego</t>
  </si>
  <si>
    <r>
      <t xml:space="preserve">LAZA1       </t>
    </r>
    <r>
      <rPr>
        <b/>
        <sz val="11"/>
        <color rgb="FF0000FF"/>
        <rFont val="Calibri"/>
        <family val="2"/>
        <charset val="238"/>
        <scheme val="minor"/>
      </rPr>
      <t>9.283</t>
    </r>
  </si>
  <si>
    <t>Laza Csávók</t>
  </si>
  <si>
    <t>Beofe</t>
  </si>
  <si>
    <r>
      <t xml:space="preserve">TOROS       </t>
    </r>
    <r>
      <rPr>
        <b/>
        <sz val="11"/>
        <color rgb="FF0000FF"/>
        <rFont val="Calibri"/>
        <family val="2"/>
        <charset val="238"/>
        <scheme val="minor"/>
      </rPr>
      <t>6.649</t>
    </r>
  </si>
  <si>
    <t>Clan Toros</t>
  </si>
  <si>
    <t>SVKjohny</t>
  </si>
  <si>
    <r>
      <rPr>
        <b/>
        <sz val="36"/>
        <color rgb="FF00B050"/>
        <rFont val="Calibri"/>
        <family val="2"/>
        <charset val="238"/>
        <scheme val="minor"/>
      </rPr>
      <t xml:space="preserve">28 x Vítězství </t>
    </r>
    <r>
      <rPr>
        <b/>
        <sz val="36"/>
        <color theme="1"/>
        <rFont val="Calibri"/>
        <family val="2"/>
        <charset val="238"/>
        <scheme val="minor"/>
      </rPr>
      <t xml:space="preserve">   </t>
    </r>
    <r>
      <rPr>
        <b/>
        <sz val="36"/>
        <color rgb="FFFF0000"/>
        <rFont val="Calibri"/>
        <family val="2"/>
        <charset val="238"/>
        <scheme val="minor"/>
      </rPr>
      <t>16 x Porážka</t>
    </r>
    <r>
      <rPr>
        <b/>
        <sz val="36"/>
        <color theme="1"/>
        <rFont val="Calibri"/>
        <family val="2"/>
        <charset val="238"/>
        <scheme val="minor"/>
      </rPr>
      <t xml:space="preserve">    </t>
    </r>
    <r>
      <rPr>
        <b/>
        <sz val="36"/>
        <color rgb="FF0000FF"/>
        <rFont val="Calibri"/>
        <family val="2"/>
        <charset val="238"/>
        <scheme val="minor"/>
      </rPr>
      <t xml:space="preserve">9x Remíza    </t>
    </r>
    <r>
      <rPr>
        <b/>
        <sz val="36"/>
        <color theme="5"/>
        <rFont val="Calibri"/>
        <family val="2"/>
        <charset val="238"/>
        <scheme val="minor"/>
      </rPr>
      <t>∑ krabiček  1 203 952</t>
    </r>
  </si>
  <si>
    <r>
      <t xml:space="preserve">DAGS       </t>
    </r>
    <r>
      <rPr>
        <b/>
        <sz val="11"/>
        <color rgb="FF0000FF"/>
        <rFont val="Calibri"/>
        <family val="2"/>
        <charset val="238"/>
        <scheme val="minor"/>
      </rPr>
      <t>7.581; 7.646</t>
    </r>
  </si>
  <si>
    <t>4.12.2021 22.00 porážka</t>
  </si>
  <si>
    <t>10.1.2022 20.00 vítězství</t>
  </si>
  <si>
    <r>
      <t xml:space="preserve">BILANCE </t>
    </r>
    <r>
      <rPr>
        <b/>
        <sz val="11"/>
        <color rgb="FFFF33CC"/>
        <rFont val="Calibri"/>
        <family val="2"/>
        <charset val="238"/>
        <scheme val="minor"/>
      </rPr>
      <t>po 53 ofenzív</t>
    </r>
  </si>
  <si>
    <r>
      <t xml:space="preserve">WWOLF       </t>
    </r>
    <r>
      <rPr>
        <b/>
        <sz val="11"/>
        <color rgb="FF0000FF"/>
        <rFont val="Calibri"/>
        <family val="2"/>
        <charset val="238"/>
        <scheme val="minor"/>
      </rPr>
      <t>9.236</t>
    </r>
  </si>
  <si>
    <r>
      <t xml:space="preserve">GAMON       </t>
    </r>
    <r>
      <rPr>
        <b/>
        <sz val="11"/>
        <color rgb="FF0000FF"/>
        <rFont val="Calibri"/>
        <family val="2"/>
        <charset val="238"/>
        <scheme val="minor"/>
      </rPr>
      <t>9.325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</si>
  <si>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Gamonie</t>
  </si>
  <si>
    <r>
      <t xml:space="preserve">C-D-L       </t>
    </r>
    <r>
      <rPr>
        <b/>
        <sz val="11"/>
        <color rgb="FF0000FF"/>
        <rFont val="Calibri"/>
        <family val="2"/>
        <charset val="238"/>
        <scheme val="minor"/>
      </rPr>
      <t>7.843</t>
    </r>
  </si>
  <si>
    <t>Clanul Dacilor Liberi</t>
  </si>
  <si>
    <t>Kista1</t>
  </si>
  <si>
    <r>
      <t xml:space="preserve">VOSY       </t>
    </r>
    <r>
      <rPr>
        <b/>
        <sz val="11"/>
        <color rgb="FF0000FF"/>
        <rFont val="Calibri"/>
        <family val="2"/>
        <charset val="238"/>
        <scheme val="minor"/>
      </rPr>
      <t>9.729</t>
    </r>
  </si>
  <si>
    <t>Vojenský Syndikát</t>
  </si>
  <si>
    <t>20.1.2022 21.00h vítězství</t>
  </si>
  <si>
    <t>19.1.2022 21.00 vítězství</t>
  </si>
  <si>
    <r>
      <t xml:space="preserve">B_BOY       </t>
    </r>
    <r>
      <rPr>
        <b/>
        <sz val="11"/>
        <color rgb="FF0000FF"/>
        <rFont val="Calibri"/>
        <family val="2"/>
        <charset val="238"/>
        <scheme val="minor"/>
      </rPr>
      <t>9.785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</si>
  <si>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Bad Boys Balkan</t>
  </si>
  <si>
    <r>
      <t xml:space="preserve">_PW       </t>
    </r>
    <r>
      <rPr>
        <b/>
        <sz val="11"/>
        <color rgb="FF0000FF"/>
        <rFont val="Calibri"/>
        <family val="2"/>
        <charset val="238"/>
        <scheme val="minor"/>
      </rPr>
      <t>8.037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</si>
  <si>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_Pancerne Wilki</t>
  </si>
  <si>
    <r>
      <t xml:space="preserve">-ASI-       </t>
    </r>
    <r>
      <rPr>
        <b/>
        <sz val="11"/>
        <color rgb="FF0000FF"/>
        <rFont val="Calibri"/>
        <family val="2"/>
        <charset val="238"/>
        <scheme val="minor"/>
      </rPr>
      <t>12.024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</si>
  <si>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ASI TankCilar</t>
  </si>
  <si>
    <r>
      <t xml:space="preserve">LV-CS       </t>
    </r>
    <r>
      <rPr>
        <b/>
        <sz val="11"/>
        <color rgb="FF0000FF"/>
        <rFont val="Calibri"/>
        <family val="2"/>
        <charset val="238"/>
        <scheme val="minor"/>
      </rPr>
      <t>11.890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</si>
  <si>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SH-A       </t>
    </r>
    <r>
      <rPr>
        <b/>
        <sz val="11"/>
        <color rgb="FF0000FF"/>
        <rFont val="Calibri"/>
        <family val="2"/>
        <charset val="238"/>
        <scheme val="minor"/>
      </rPr>
      <t>10.561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</si>
  <si>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Steelhearted Army</t>
  </si>
  <si>
    <r>
      <t xml:space="preserve">D_3_D       </t>
    </r>
    <r>
      <rPr>
        <b/>
        <sz val="11"/>
        <color rgb="FF0000FF"/>
        <rFont val="Calibri"/>
        <family val="2"/>
        <charset val="238"/>
        <scheme val="minor"/>
      </rPr>
      <t>11.282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</si>
  <si>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Deathenders Mercenaries</t>
  </si>
  <si>
    <r>
      <rPr>
        <b/>
        <sz val="36"/>
        <color rgb="FF00B050"/>
        <rFont val="Calibri"/>
        <family val="2"/>
        <charset val="238"/>
        <scheme val="minor"/>
      </rPr>
      <t xml:space="preserve">2 x Vítězství </t>
    </r>
    <r>
      <rPr>
        <b/>
        <sz val="36"/>
        <color theme="1"/>
        <rFont val="Calibri"/>
        <family val="2"/>
        <charset val="238"/>
        <scheme val="minor"/>
      </rPr>
      <t xml:space="preserve">   </t>
    </r>
    <r>
      <rPr>
        <b/>
        <sz val="36"/>
        <color rgb="FFFF0000"/>
        <rFont val="Calibri"/>
        <family val="2"/>
        <charset val="238"/>
        <scheme val="minor"/>
      </rPr>
      <t>4 x Porážka</t>
    </r>
    <r>
      <rPr>
        <b/>
        <sz val="36"/>
        <color theme="1"/>
        <rFont val="Calibri"/>
        <family val="2"/>
        <charset val="238"/>
        <scheme val="minor"/>
      </rPr>
      <t xml:space="preserve">    </t>
    </r>
    <r>
      <rPr>
        <b/>
        <sz val="36"/>
        <color rgb="FF0000FF"/>
        <rFont val="Calibri"/>
        <family val="2"/>
        <charset val="238"/>
        <scheme val="minor"/>
      </rPr>
      <t xml:space="preserve">5x Remíza    </t>
    </r>
    <r>
      <rPr>
        <b/>
        <sz val="36"/>
        <color theme="5"/>
        <rFont val="Calibri"/>
        <family val="2"/>
        <charset val="238"/>
        <scheme val="minor"/>
      </rPr>
      <t>∑ krabiček  152 191</t>
    </r>
  </si>
  <si>
    <r>
      <t xml:space="preserve">BILANCE </t>
    </r>
    <r>
      <rPr>
        <b/>
        <sz val="11"/>
        <color rgb="FFFF33CC"/>
        <rFont val="Calibri"/>
        <family val="2"/>
        <charset val="238"/>
        <scheme val="minor"/>
      </rPr>
      <t>po 11 ofenzív</t>
    </r>
  </si>
  <si>
    <t>Hrvatski Jastrebovi</t>
  </si>
  <si>
    <r>
      <t xml:space="preserve">HRVJ       </t>
    </r>
    <r>
      <rPr>
        <b/>
        <sz val="11"/>
        <color rgb="FF0000FF"/>
        <rFont val="Calibri"/>
        <family val="2"/>
        <charset val="238"/>
        <scheme val="minor"/>
      </rPr>
      <t>12.548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</si>
  <si>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ruzatulipan</t>
  </si>
  <si>
    <r>
      <t xml:space="preserve">EXLEG       </t>
    </r>
    <r>
      <rPr>
        <b/>
        <sz val="11"/>
        <color rgb="FF0000FF"/>
        <rFont val="Calibri"/>
        <family val="2"/>
        <charset val="238"/>
        <scheme val="minor"/>
      </rPr>
      <t>10.826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</si>
  <si>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Exiles Legion</t>
  </si>
  <si>
    <t>El Haluf 2</t>
  </si>
  <si>
    <r>
      <t xml:space="preserve">PIVE       </t>
    </r>
    <r>
      <rPr>
        <b/>
        <sz val="11"/>
        <color rgb="FF0000FF"/>
        <rFont val="Calibri"/>
        <family val="2"/>
        <charset val="238"/>
        <scheme val="minor"/>
      </rPr>
      <t>11.912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</si>
  <si>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29.1.2022 19.00h remíza</t>
  </si>
  <si>
    <t>23.2.2022 21.00h remíza</t>
  </si>
  <si>
    <t>Únor 2022</t>
  </si>
  <si>
    <r>
      <t xml:space="preserve">BOT_       </t>
    </r>
    <r>
      <rPr>
        <b/>
        <sz val="11"/>
        <color rgb="FF0000FF"/>
        <rFont val="Calibri"/>
        <family val="2"/>
        <charset val="238"/>
        <scheme val="minor"/>
      </rPr>
      <t>11.822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</si>
  <si>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Borbena Obuka Tenkista</t>
  </si>
  <si>
    <t>7.1.2022 21.00h vítězství</t>
  </si>
  <si>
    <t>Ofenzívy klanu CORMA - Březen 2022</t>
  </si>
  <si>
    <t>Ofenzívy klanu CORMA - Únor 2022</t>
  </si>
  <si>
    <t>Ofenzívy klanu CORMA - Leden 2022</t>
  </si>
  <si>
    <t>Ofenzívy klanu CORMA - Prosinec 2021</t>
  </si>
  <si>
    <t>Ofenzívy klanu CORMA - Listopad 2021</t>
  </si>
  <si>
    <t>Ofenzívy klanu CORMA - Říjen 2021</t>
  </si>
  <si>
    <r>
      <t xml:space="preserve">-DPM       </t>
    </r>
    <r>
      <rPr>
        <b/>
        <sz val="11"/>
        <color rgb="FF0000FF"/>
        <rFont val="Calibri"/>
        <family val="2"/>
        <charset val="238"/>
        <scheme val="minor"/>
      </rPr>
      <t>7.694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</si>
  <si>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Dzwonki Panny Marii</t>
  </si>
  <si>
    <r>
      <t xml:space="preserve">O2G       </t>
    </r>
    <r>
      <rPr>
        <b/>
        <sz val="11"/>
        <color rgb="FF0000FF"/>
        <rFont val="Calibri"/>
        <family val="2"/>
        <charset val="238"/>
        <scheme val="minor"/>
      </rPr>
      <t>9.998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</si>
  <si>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Only Gentlemen</t>
  </si>
  <si>
    <r>
      <t xml:space="preserve">SZEX       </t>
    </r>
    <r>
      <rPr>
        <b/>
        <sz val="11"/>
        <color rgb="FF0000FF"/>
        <rFont val="Calibri"/>
        <family val="2"/>
        <charset val="238"/>
        <scheme val="minor"/>
      </rPr>
      <t>8.035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</si>
  <si>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Szovjet Zsiguli Exportorok</t>
  </si>
  <si>
    <r>
      <t xml:space="preserve">CS_N       </t>
    </r>
    <r>
      <rPr>
        <b/>
        <sz val="11"/>
        <color rgb="FF0000FF"/>
        <rFont val="Calibri"/>
        <family val="2"/>
        <charset val="238"/>
        <scheme val="minor"/>
      </rPr>
      <t>8.114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</si>
  <si>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Českoslovenští Nakopávači</t>
  </si>
  <si>
    <r>
      <t xml:space="preserve">F_URY       </t>
    </r>
    <r>
      <rPr>
        <b/>
        <sz val="11"/>
        <color rgb="FF0000FF"/>
        <rFont val="Calibri"/>
        <family val="2"/>
        <charset val="238"/>
        <scheme val="minor"/>
      </rPr>
      <t>9.127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</si>
  <si>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Furia romana</t>
  </si>
  <si>
    <t>KentaurM</t>
  </si>
  <si>
    <r>
      <t xml:space="preserve">BALEC       </t>
    </r>
    <r>
      <rPr>
        <b/>
        <sz val="11"/>
        <color rgb="FF0000FF"/>
        <rFont val="Calibri"/>
        <family val="2"/>
        <charset val="238"/>
        <scheme val="minor"/>
      </rPr>
      <t>10.210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</si>
  <si>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NYKE       </t>
    </r>
    <r>
      <rPr>
        <b/>
        <sz val="11"/>
        <color rgb="FF0000FF"/>
        <rFont val="Calibri"/>
        <family val="2"/>
        <charset val="238"/>
        <scheme val="minor"/>
      </rPr>
      <t>7.136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</si>
  <si>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No ybich Klan Ementále</t>
  </si>
  <si>
    <t>Československý Elektronický Boj</t>
  </si>
  <si>
    <r>
      <t xml:space="preserve">GT_1       </t>
    </r>
    <r>
      <rPr>
        <b/>
        <sz val="11"/>
        <color rgb="FF0000FF"/>
        <rFont val="Calibri"/>
        <family val="2"/>
        <charset val="238"/>
        <scheme val="minor"/>
      </rPr>
      <t>9.933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</si>
  <si>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Golden Tigers</t>
  </si>
  <si>
    <r>
      <t xml:space="preserve">CS-EB       </t>
    </r>
    <r>
      <rPr>
        <b/>
        <sz val="11"/>
        <color rgb="FF0000FF"/>
        <rFont val="Calibri"/>
        <family val="2"/>
        <charset val="238"/>
        <scheme val="minor"/>
      </rPr>
      <t>8.833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</si>
  <si>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BG_FR       </t>
    </r>
    <r>
      <rPr>
        <b/>
        <sz val="11"/>
        <color rgb="FF0000FF"/>
        <rFont val="Calibri"/>
        <family val="2"/>
        <charset val="238"/>
        <scheme val="minor"/>
      </rPr>
      <t>9.556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</si>
  <si>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BG_FRENDS_BG</t>
  </si>
  <si>
    <r>
      <t xml:space="preserve">DT-ET       </t>
    </r>
    <r>
      <rPr>
        <b/>
        <sz val="11"/>
        <color rgb="FF0000FF"/>
        <rFont val="Calibri"/>
        <family val="2"/>
        <charset val="238"/>
        <scheme val="minor"/>
      </rPr>
      <t>9.004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</si>
  <si>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Deutscher Elitetrupp</t>
  </si>
  <si>
    <t>17.3.2022 20.00h porážka</t>
  </si>
  <si>
    <r>
      <t xml:space="preserve">3DBFL       </t>
    </r>
    <r>
      <rPr>
        <b/>
        <sz val="11"/>
        <color rgb="FF0000FF"/>
        <rFont val="Calibri"/>
        <family val="2"/>
        <charset val="238"/>
        <scheme val="minor"/>
      </rPr>
      <t>9.527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</si>
  <si>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rPr>
        <b/>
        <sz val="36"/>
        <color rgb="FF00B050"/>
        <rFont val="Calibri"/>
        <family val="2"/>
        <charset val="238"/>
        <scheme val="minor"/>
      </rPr>
      <t xml:space="preserve">5 x Vítězství </t>
    </r>
    <r>
      <rPr>
        <b/>
        <sz val="36"/>
        <color theme="1"/>
        <rFont val="Calibri"/>
        <family val="2"/>
        <charset val="238"/>
        <scheme val="minor"/>
      </rPr>
      <t xml:space="preserve">   </t>
    </r>
    <r>
      <rPr>
        <b/>
        <sz val="36"/>
        <color rgb="FFFF0000"/>
        <rFont val="Calibri"/>
        <family val="2"/>
        <charset val="238"/>
        <scheme val="minor"/>
      </rPr>
      <t>11 x Porážka</t>
    </r>
    <r>
      <rPr>
        <b/>
        <sz val="36"/>
        <color theme="1"/>
        <rFont val="Calibri"/>
        <family val="2"/>
        <charset val="238"/>
        <scheme val="minor"/>
      </rPr>
      <t xml:space="preserve">    </t>
    </r>
    <r>
      <rPr>
        <b/>
        <sz val="36"/>
        <color rgb="FF0000FF"/>
        <rFont val="Calibri"/>
        <family val="2"/>
        <charset val="238"/>
        <scheme val="minor"/>
      </rPr>
      <t xml:space="preserve">1 x Remíza    </t>
    </r>
    <r>
      <rPr>
        <b/>
        <sz val="36"/>
        <color theme="5"/>
        <rFont val="Calibri"/>
        <family val="2"/>
        <charset val="238"/>
        <scheme val="minor"/>
      </rPr>
      <t>∑ krabiček  233 683</t>
    </r>
  </si>
  <si>
    <r>
      <t xml:space="preserve">BILANCE </t>
    </r>
    <r>
      <rPr>
        <b/>
        <sz val="11"/>
        <color rgb="FFFF33CC"/>
        <rFont val="Calibri"/>
        <family val="2"/>
        <charset val="238"/>
        <scheme val="minor"/>
      </rPr>
      <t>po 17 ofenzív</t>
    </r>
  </si>
  <si>
    <t>Březen 2022</t>
  </si>
  <si>
    <t>Duben 2022</t>
  </si>
  <si>
    <t>Ofenzívy klanu CORMA - Duben 2022</t>
  </si>
  <si>
    <t>22.1.2022 20.00h vítězství</t>
  </si>
  <si>
    <r>
      <t xml:space="preserve">JO-KE       </t>
    </r>
    <r>
      <rPr>
        <b/>
        <sz val="11"/>
        <color rgb="FF0000FF"/>
        <rFont val="Calibri"/>
        <family val="2"/>
        <charset val="238"/>
        <scheme val="minor"/>
      </rPr>
      <t>10.318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</si>
  <si>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Bohemian Jokers</t>
  </si>
  <si>
    <r>
      <t xml:space="preserve">RO-VF       </t>
    </r>
    <r>
      <rPr>
        <b/>
        <sz val="11"/>
        <color rgb="FF0000FF"/>
        <rFont val="Calibri"/>
        <family val="2"/>
        <charset val="238"/>
        <scheme val="minor"/>
      </rPr>
      <t>9.431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</si>
  <si>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Romanian Veteran Forces</t>
  </si>
  <si>
    <r>
      <t xml:space="preserve">HVDRA       </t>
    </r>
    <r>
      <rPr>
        <b/>
        <sz val="11"/>
        <color rgb="FF0000FF"/>
        <rFont val="Calibri"/>
        <family val="2"/>
        <charset val="238"/>
        <scheme val="minor"/>
      </rPr>
      <t>9.573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</si>
  <si>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 xml:space="preserve">HVDRA      </t>
  </si>
  <si>
    <r>
      <t xml:space="preserve">FUFR       </t>
    </r>
    <r>
      <rPr>
        <b/>
        <sz val="11"/>
        <color rgb="FF0000FF"/>
        <rFont val="Calibri"/>
        <family val="2"/>
        <charset val="238"/>
        <scheme val="minor"/>
      </rPr>
      <t>6.780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</si>
  <si>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Funny Freelancers</t>
  </si>
  <si>
    <r>
      <t xml:space="preserve">HRVJ       </t>
    </r>
    <r>
      <rPr>
        <b/>
        <sz val="11"/>
        <color rgb="FF0000FF"/>
        <rFont val="Calibri"/>
        <family val="2"/>
        <charset val="238"/>
        <scheme val="minor"/>
      </rPr>
      <t>10.207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</si>
  <si>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J23       </t>
    </r>
    <r>
      <rPr>
        <b/>
        <sz val="11"/>
        <color rgb="FF0000FF"/>
        <rFont val="Calibri"/>
        <family val="2"/>
        <charset val="238"/>
        <scheme val="minor"/>
      </rPr>
      <t>9.614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</si>
  <si>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POLSCY STALOWI MORDERCY</t>
  </si>
  <si>
    <r>
      <t xml:space="preserve">R1K_O       </t>
    </r>
    <r>
      <rPr>
        <b/>
        <sz val="11"/>
        <color rgb="FF0000FF"/>
        <rFont val="Calibri"/>
        <family val="2"/>
        <charset val="238"/>
        <scheme val="minor"/>
      </rPr>
      <t>9.541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</si>
  <si>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PANK       </t>
    </r>
    <r>
      <rPr>
        <b/>
        <sz val="11"/>
        <color rgb="FF0000FF"/>
        <rFont val="Calibri"/>
        <family val="2"/>
        <charset val="238"/>
        <scheme val="minor"/>
      </rPr>
      <t>9.984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</si>
  <si>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Pancerni Krzyžowcy</t>
  </si>
  <si>
    <r>
      <t xml:space="preserve">COACH       </t>
    </r>
    <r>
      <rPr>
        <b/>
        <sz val="11"/>
        <color rgb="FF0000FF"/>
        <rFont val="Calibri"/>
        <family val="2"/>
        <charset val="238"/>
        <scheme val="minor"/>
      </rPr>
      <t>7.888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</si>
  <si>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Clan of Coaches</t>
  </si>
  <si>
    <r>
      <t xml:space="preserve">CZPTP       </t>
    </r>
    <r>
      <rPr>
        <b/>
        <sz val="11"/>
        <color rgb="FF0000FF"/>
        <rFont val="Calibri"/>
        <family val="2"/>
        <charset val="238"/>
        <scheme val="minor"/>
      </rPr>
      <t>8.670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</si>
  <si>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FATER       </t>
    </r>
    <r>
      <rPr>
        <b/>
        <sz val="11"/>
        <color rgb="FF0000FF"/>
        <rFont val="Calibri"/>
        <family val="2"/>
        <charset val="238"/>
        <scheme val="minor"/>
      </rPr>
      <t>9.200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</si>
  <si>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Féktelen Acél TengER</t>
  </si>
  <si>
    <r>
      <t xml:space="preserve">-SIS-       </t>
    </r>
    <r>
      <rPr>
        <b/>
        <sz val="11"/>
        <color rgb="FF0000FF"/>
        <rFont val="Calibri"/>
        <family val="2"/>
        <charset val="238"/>
        <scheme val="minor"/>
      </rPr>
      <t>9.776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</si>
  <si>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SOGM       </t>
    </r>
    <r>
      <rPr>
        <b/>
        <sz val="11"/>
        <color rgb="FF0000FF"/>
        <rFont val="Calibri"/>
        <family val="2"/>
        <charset val="238"/>
        <scheme val="minor"/>
      </rPr>
      <t>9.767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</si>
  <si>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Sons of Great Moravia</t>
  </si>
  <si>
    <r>
      <t xml:space="preserve">9-TDH       </t>
    </r>
    <r>
      <rPr>
        <b/>
        <sz val="11"/>
        <color rgb="FF0000FF"/>
        <rFont val="Calibri"/>
        <family val="2"/>
        <charset val="238"/>
        <scheme val="minor"/>
      </rPr>
      <t>10.084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</si>
  <si>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Totál Duhos Hadsereg</t>
  </si>
  <si>
    <r>
      <t xml:space="preserve">CSOH       </t>
    </r>
    <r>
      <rPr>
        <b/>
        <sz val="11"/>
        <color rgb="FF0000FF"/>
        <rFont val="Calibri"/>
        <family val="2"/>
        <charset val="238"/>
        <scheme val="minor"/>
      </rPr>
      <t>10.951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</si>
  <si>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Českoslovenští ostří hoši</t>
  </si>
  <si>
    <r>
      <t xml:space="preserve">B_CS       </t>
    </r>
    <r>
      <rPr>
        <b/>
        <sz val="11"/>
        <color rgb="FF0000FF"/>
        <rFont val="Calibri"/>
        <family val="2"/>
        <charset val="238"/>
        <scheme val="minor"/>
      </rPr>
      <t>9.511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</si>
  <si>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Bombarďáci_ČeskoSlovenska</t>
  </si>
  <si>
    <t>tom123654789</t>
  </si>
  <si>
    <r>
      <t xml:space="preserve">HE-CA       </t>
    </r>
    <r>
      <rPr>
        <b/>
        <sz val="11"/>
        <color rgb="FF0000FF"/>
        <rFont val="Calibri"/>
        <family val="2"/>
        <charset val="238"/>
        <scheme val="minor"/>
      </rPr>
      <t>8.625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</si>
  <si>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HELLCATS - HELLENIC CATS</t>
  </si>
  <si>
    <t>SINGURUL CAPITAN</t>
  </si>
  <si>
    <r>
      <t xml:space="preserve">SI-CA       </t>
    </r>
    <r>
      <rPr>
        <b/>
        <sz val="11"/>
        <color rgb="FF0000FF"/>
        <rFont val="Calibri"/>
        <family val="2"/>
        <charset val="238"/>
        <scheme val="minor"/>
      </rPr>
      <t>7.441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</si>
  <si>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HRD-       </t>
    </r>
    <r>
      <rPr>
        <b/>
        <sz val="11"/>
        <color rgb="FF0000FF"/>
        <rFont val="Calibri"/>
        <family val="2"/>
        <charset val="238"/>
        <scheme val="minor"/>
      </rPr>
      <t>8.562</t>
    </r>
  </si>
  <si>
    <r>
      <t xml:space="preserve">CASPR       </t>
    </r>
    <r>
      <rPr>
        <b/>
        <sz val="11"/>
        <color rgb="FF0000FF"/>
        <rFont val="Calibri"/>
        <family val="2"/>
        <charset val="238"/>
        <scheme val="minor"/>
      </rPr>
      <t>9.046</t>
    </r>
  </si>
  <si>
    <t>CASTA-PREDATORS</t>
  </si>
  <si>
    <r>
      <t xml:space="preserve">B_BOY       </t>
    </r>
    <r>
      <rPr>
        <b/>
        <sz val="11"/>
        <color rgb="FF0000FF"/>
        <rFont val="Calibri"/>
        <family val="2"/>
        <charset val="238"/>
        <scheme val="minor"/>
      </rPr>
      <t>10.060</t>
    </r>
  </si>
  <si>
    <t>BAD BOYS BALKAN</t>
  </si>
  <si>
    <r>
      <t xml:space="preserve">-SIS-       </t>
    </r>
    <r>
      <rPr>
        <b/>
        <sz val="11"/>
        <color rgb="FF0000FF"/>
        <rFont val="Calibri"/>
        <family val="2"/>
        <charset val="238"/>
        <scheme val="minor"/>
      </rPr>
      <t>12.089</t>
    </r>
  </si>
  <si>
    <t>Spiders</t>
  </si>
  <si>
    <r>
      <t xml:space="preserve">ZSCST       </t>
    </r>
    <r>
      <rPr>
        <b/>
        <sz val="11"/>
        <color rgb="FF0000FF"/>
        <rFont val="Calibri"/>
        <family val="2"/>
        <charset val="238"/>
        <scheme val="minor"/>
      </rPr>
      <t>7.972</t>
    </r>
  </si>
  <si>
    <r>
      <t xml:space="preserve">IMORI       </t>
    </r>
    <r>
      <rPr>
        <b/>
        <sz val="11"/>
        <color rgb="FF0000FF"/>
        <rFont val="Calibri"/>
        <family val="2"/>
        <charset val="238"/>
        <scheme val="minor"/>
      </rPr>
      <t>10.079</t>
    </r>
  </si>
  <si>
    <t>I MORITURI</t>
  </si>
  <si>
    <r>
      <t xml:space="preserve">PCSA       </t>
    </r>
    <r>
      <rPr>
        <b/>
        <sz val="11"/>
        <color rgb="FF0000FF"/>
        <rFont val="Calibri"/>
        <family val="2"/>
        <charset val="238"/>
        <scheme val="minor"/>
      </rPr>
      <t>10.008</t>
    </r>
  </si>
  <si>
    <t>PCS-ARMY</t>
  </si>
  <si>
    <r>
      <t xml:space="preserve">E_W_Z       </t>
    </r>
    <r>
      <rPr>
        <b/>
        <sz val="11"/>
        <color rgb="FF0000FF"/>
        <rFont val="Calibri"/>
        <family val="2"/>
        <charset val="238"/>
        <scheme val="minor"/>
      </rPr>
      <t>7.636</t>
    </r>
  </si>
  <si>
    <t>Elitarna Wataha Zabójców</t>
  </si>
  <si>
    <r>
      <t xml:space="preserve">H-U-C       </t>
    </r>
    <r>
      <rPr>
        <b/>
        <sz val="11"/>
        <color rgb="FF0000FF"/>
        <rFont val="Calibri"/>
        <family val="2"/>
        <charset val="238"/>
        <scheme val="minor"/>
      </rPr>
      <t>4.936</t>
    </r>
  </si>
  <si>
    <t>Hungarian Cute Unicorn</t>
  </si>
  <si>
    <r>
      <rPr>
        <b/>
        <sz val="36"/>
        <color rgb="FF00B050"/>
        <rFont val="Calibri"/>
        <family val="2"/>
        <charset val="238"/>
        <scheme val="minor"/>
      </rPr>
      <t xml:space="preserve">12 x Vítězství </t>
    </r>
    <r>
      <rPr>
        <b/>
        <sz val="36"/>
        <color theme="1"/>
        <rFont val="Calibri"/>
        <family val="2"/>
        <charset val="238"/>
        <scheme val="minor"/>
      </rPr>
      <t xml:space="preserve">   </t>
    </r>
    <r>
      <rPr>
        <b/>
        <sz val="36"/>
        <color rgb="FFFF0000"/>
        <rFont val="Calibri"/>
        <family val="2"/>
        <charset val="238"/>
        <scheme val="minor"/>
      </rPr>
      <t>11 x Porážka</t>
    </r>
    <r>
      <rPr>
        <b/>
        <sz val="36"/>
        <color theme="1"/>
        <rFont val="Calibri"/>
        <family val="2"/>
        <charset val="238"/>
        <scheme val="minor"/>
      </rPr>
      <t xml:space="preserve">    </t>
    </r>
    <r>
      <rPr>
        <b/>
        <sz val="36"/>
        <color rgb="FF0000FF"/>
        <rFont val="Calibri"/>
        <family val="2"/>
        <charset val="238"/>
        <scheme val="minor"/>
      </rPr>
      <t xml:space="preserve">4 x Remíza    </t>
    </r>
    <r>
      <rPr>
        <b/>
        <sz val="36"/>
        <color theme="5"/>
        <rFont val="Calibri"/>
        <family val="2"/>
        <charset val="238"/>
        <scheme val="minor"/>
      </rPr>
      <t>∑ krabiček  514 909</t>
    </r>
  </si>
  <si>
    <r>
      <t xml:space="preserve">BILANCE </t>
    </r>
    <r>
      <rPr>
        <b/>
        <sz val="11"/>
        <color rgb="FFFF33CC"/>
        <rFont val="Calibri"/>
        <family val="2"/>
        <charset val="238"/>
        <scheme val="minor"/>
      </rPr>
      <t>po 27 ofenzív</t>
    </r>
  </si>
  <si>
    <t>Květen 2022</t>
  </si>
  <si>
    <t>Ofenzívy klanu CORMA - Květen 2022</t>
  </si>
  <si>
    <r>
      <t xml:space="preserve">CS-MD       </t>
    </r>
    <r>
      <rPr>
        <b/>
        <sz val="11"/>
        <color rgb="FF0000FF"/>
        <rFont val="Calibri"/>
        <family val="2"/>
        <charset val="238"/>
        <scheme val="minor"/>
      </rPr>
      <t>10.630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</si>
  <si>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Československá Mechanizovaná Divize</t>
  </si>
  <si>
    <r>
      <t xml:space="preserve">DAC_R       </t>
    </r>
    <r>
      <rPr>
        <b/>
        <sz val="11"/>
        <color rgb="FF0000FF"/>
        <rFont val="Calibri"/>
        <family val="2"/>
        <charset val="238"/>
        <scheme val="minor"/>
      </rPr>
      <t>10.571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</si>
  <si>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Divizia Armatei Carpatii Romaniei</t>
  </si>
  <si>
    <r>
      <t xml:space="preserve">1453       </t>
    </r>
    <r>
      <rPr>
        <b/>
        <sz val="11"/>
        <color rgb="FF0000FF"/>
        <rFont val="Calibri"/>
        <family val="2"/>
        <charset val="238"/>
        <scheme val="minor"/>
      </rPr>
      <t>10.872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</si>
  <si>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Elite Turkish Forces</t>
  </si>
  <si>
    <r>
      <t xml:space="preserve">CS-LV       </t>
    </r>
    <r>
      <rPr>
        <b/>
        <sz val="11"/>
        <color rgb="FF0000FF"/>
        <rFont val="Calibri"/>
        <family val="2"/>
        <charset val="238"/>
        <scheme val="minor"/>
      </rPr>
      <t>7.797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</si>
  <si>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Česko-Slovenská Liga Vochlastů</t>
  </si>
  <si>
    <r>
      <t xml:space="preserve">GKOB       </t>
    </r>
    <r>
      <rPr>
        <b/>
        <sz val="11"/>
        <color rgb="FF0000FF"/>
        <rFont val="Calibri"/>
        <family val="2"/>
        <charset val="238"/>
        <scheme val="minor"/>
      </rPr>
      <t>12.598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</si>
  <si>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Glówny Korpus Orla Bialego</t>
  </si>
  <si>
    <r>
      <t xml:space="preserve">GT_1       </t>
    </r>
    <r>
      <rPr>
        <b/>
        <sz val="11"/>
        <color rgb="FF0000FF"/>
        <rFont val="Calibri"/>
        <family val="2"/>
        <charset val="238"/>
        <scheme val="minor"/>
      </rPr>
      <t>10.070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</si>
  <si>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CRITICAL H1T</t>
  </si>
  <si>
    <r>
      <t xml:space="preserve">CR1T       </t>
    </r>
    <r>
      <rPr>
        <b/>
        <sz val="11"/>
        <color rgb="FF0000FF"/>
        <rFont val="Calibri"/>
        <family val="2"/>
        <charset val="238"/>
        <scheme val="minor"/>
      </rPr>
      <t>9.617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</si>
  <si>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FEST       </t>
    </r>
    <r>
      <rPr>
        <b/>
        <sz val="11"/>
        <color rgb="FF0000FF"/>
        <rFont val="Calibri"/>
        <family val="2"/>
        <charset val="238"/>
        <scheme val="minor"/>
      </rPr>
      <t>10.644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</si>
  <si>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No Fear Just Rush</t>
  </si>
  <si>
    <r>
      <t xml:space="preserve">BILANCE </t>
    </r>
    <r>
      <rPr>
        <b/>
        <sz val="11"/>
        <color rgb="FFFF33CC"/>
        <rFont val="Calibri"/>
        <family val="2"/>
        <charset val="238"/>
        <scheme val="minor"/>
      </rPr>
      <t>po 8 ofenzív</t>
    </r>
  </si>
  <si>
    <r>
      <rPr>
        <b/>
        <sz val="36"/>
        <color rgb="FF00B050"/>
        <rFont val="Calibri"/>
        <family val="2"/>
        <charset val="238"/>
        <scheme val="minor"/>
      </rPr>
      <t xml:space="preserve"> 1 x Vítězství </t>
    </r>
    <r>
      <rPr>
        <b/>
        <sz val="36"/>
        <color theme="1"/>
        <rFont val="Calibri"/>
        <family val="2"/>
        <charset val="238"/>
        <scheme val="minor"/>
      </rPr>
      <t xml:space="preserve">    </t>
    </r>
    <r>
      <rPr>
        <b/>
        <sz val="36"/>
        <color rgb="FFFF0000"/>
        <rFont val="Calibri"/>
        <family val="2"/>
        <charset val="238"/>
        <scheme val="minor"/>
      </rPr>
      <t>6 x Porážka</t>
    </r>
    <r>
      <rPr>
        <b/>
        <sz val="36"/>
        <color theme="1"/>
        <rFont val="Calibri"/>
        <family val="2"/>
        <charset val="238"/>
        <scheme val="minor"/>
      </rPr>
      <t xml:space="preserve">    </t>
    </r>
    <r>
      <rPr>
        <b/>
        <sz val="36"/>
        <color rgb="FF0000FF"/>
        <rFont val="Calibri"/>
        <family val="2"/>
        <charset val="238"/>
        <scheme val="minor"/>
      </rPr>
      <t xml:space="preserve">1 x Remíza    </t>
    </r>
    <r>
      <rPr>
        <b/>
        <sz val="36"/>
        <color theme="5"/>
        <rFont val="Calibri"/>
        <family val="2"/>
        <charset val="238"/>
        <scheme val="minor"/>
      </rPr>
      <t>∑ krabiček  69 464</t>
    </r>
  </si>
  <si>
    <t>Ofenzívy klanu CORMA - Červen 2022</t>
  </si>
  <si>
    <r>
      <t xml:space="preserve">STYK5       </t>
    </r>
    <r>
      <rPr>
        <b/>
        <sz val="11"/>
        <color rgb="FF0000FF"/>
        <rFont val="Calibri"/>
        <family val="2"/>
        <charset val="238"/>
        <scheme val="minor"/>
      </rPr>
      <t>12.651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</si>
  <si>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Droga Ku Końcowi</t>
  </si>
  <si>
    <r>
      <t xml:space="preserve">12ATP       </t>
    </r>
    <r>
      <rPr>
        <b/>
        <sz val="11"/>
        <color rgb="FF0000FF"/>
        <rFont val="Calibri"/>
        <family val="2"/>
        <charset val="238"/>
        <scheme val="minor"/>
      </rPr>
      <t>7.393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</si>
  <si>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12. Alkoholický Tankový Prapor</t>
  </si>
  <si>
    <r>
      <t xml:space="preserve">DAC_R       </t>
    </r>
    <r>
      <rPr>
        <b/>
        <sz val="11"/>
        <color rgb="FF0000FF"/>
        <rFont val="Calibri"/>
        <family val="2"/>
        <charset val="238"/>
        <scheme val="minor"/>
      </rPr>
      <t>10.596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</si>
  <si>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DIVIZIA ARMATEI CARPATII ROMANIEI</t>
  </si>
  <si>
    <r>
      <t xml:space="preserve">B_BOY       </t>
    </r>
    <r>
      <rPr>
        <b/>
        <sz val="11"/>
        <color rgb="FF0000FF"/>
        <rFont val="Calibri"/>
        <family val="2"/>
        <charset val="238"/>
        <scheme val="minor"/>
      </rPr>
      <t>10.054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</si>
  <si>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WHPL       </t>
    </r>
    <r>
      <rPr>
        <b/>
        <sz val="11"/>
        <color rgb="FF0000FF"/>
        <rFont val="Calibri"/>
        <family val="2"/>
        <charset val="238"/>
        <scheme val="minor"/>
      </rPr>
      <t>10.611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</si>
  <si>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Wings of Hussars</t>
  </si>
  <si>
    <r>
      <t xml:space="preserve">LGACY       </t>
    </r>
    <r>
      <rPr>
        <b/>
        <sz val="11"/>
        <color rgb="FF0000FF"/>
        <rFont val="Calibri"/>
        <family val="2"/>
        <charset val="238"/>
        <scheme val="minor"/>
      </rPr>
      <t>12.113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</si>
  <si>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SAYG1       </t>
    </r>
    <r>
      <rPr>
        <b/>
        <sz val="11"/>
        <color rgb="FF0000FF"/>
        <rFont val="Calibri"/>
        <family val="2"/>
        <charset val="238"/>
        <scheme val="minor"/>
      </rPr>
      <t>9.786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</si>
  <si>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 xml:space="preserve">SAYG1   </t>
  </si>
  <si>
    <r>
      <t xml:space="preserve">-HTT       </t>
    </r>
    <r>
      <rPr>
        <b/>
        <sz val="11"/>
        <color rgb="FF0000FF"/>
        <rFont val="Calibri"/>
        <family val="2"/>
        <charset val="238"/>
        <scheme val="minor"/>
      </rPr>
      <t>10.393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</si>
  <si>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Húszon Túliak Társasága</t>
  </si>
  <si>
    <r>
      <t xml:space="preserve">PCSA       </t>
    </r>
    <r>
      <rPr>
        <b/>
        <sz val="11"/>
        <color rgb="FF0000FF"/>
        <rFont val="Calibri"/>
        <family val="2"/>
        <charset val="238"/>
        <scheme val="minor"/>
      </rPr>
      <t>10.338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</si>
  <si>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HRVJ       </t>
    </r>
    <r>
      <rPr>
        <b/>
        <sz val="11"/>
        <color rgb="FF0000FF"/>
        <rFont val="Calibri"/>
        <family val="2"/>
        <charset val="238"/>
        <scheme val="minor"/>
      </rPr>
      <t>10.013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</si>
  <si>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UNSTO       </t>
    </r>
    <r>
      <rPr>
        <b/>
        <sz val="11"/>
        <color rgb="FF0000FF"/>
        <rFont val="Calibri"/>
        <family val="2"/>
        <charset val="238"/>
        <scheme val="minor"/>
      </rPr>
      <t>8.186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</si>
  <si>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_UNSTOPPABLE_</t>
  </si>
  <si>
    <r>
      <t xml:space="preserve">EBOSS       </t>
    </r>
    <r>
      <rPr>
        <b/>
        <sz val="11"/>
        <color rgb="FF0000FF"/>
        <rFont val="Calibri"/>
        <family val="2"/>
        <charset val="238"/>
        <scheme val="minor"/>
      </rPr>
      <t>11.560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</si>
  <si>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3. Panzerdivison ENDBOSS</t>
  </si>
  <si>
    <r>
      <t xml:space="preserve">SK-NB       </t>
    </r>
    <r>
      <rPr>
        <b/>
        <sz val="11"/>
        <color rgb="FF0000FF"/>
        <rFont val="Calibri"/>
        <family val="2"/>
        <charset val="238"/>
        <scheme val="minor"/>
      </rPr>
      <t>11.875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</si>
  <si>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Noví bojovníci (SK/CZ)</t>
  </si>
  <si>
    <r>
      <t xml:space="preserve">KARPL       </t>
    </r>
    <r>
      <rPr>
        <b/>
        <sz val="11"/>
        <color rgb="FF0000FF"/>
        <rFont val="Calibri"/>
        <family val="2"/>
        <charset val="238"/>
        <scheme val="minor"/>
      </rPr>
      <t>8.282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</si>
  <si>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QUENS       </t>
    </r>
    <r>
      <rPr>
        <b/>
        <sz val="11"/>
        <color rgb="FF0000FF"/>
        <rFont val="Calibri"/>
        <family val="2"/>
        <charset val="238"/>
        <scheme val="minor"/>
      </rPr>
      <t>13.805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</si>
  <si>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Queens</t>
  </si>
  <si>
    <r>
      <t xml:space="preserve">KARPL       </t>
    </r>
    <r>
      <rPr>
        <b/>
        <sz val="11"/>
        <color rgb="FF0000FF"/>
        <rFont val="Calibri"/>
        <family val="2"/>
        <charset val="238"/>
        <scheme val="minor"/>
      </rPr>
      <t>8.644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</si>
  <si>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PL_AK       </t>
    </r>
    <r>
      <rPr>
        <b/>
        <sz val="11"/>
        <color rgb="FF0000FF"/>
        <rFont val="Calibri"/>
        <family val="2"/>
        <charset val="238"/>
        <scheme val="minor"/>
      </rPr>
      <t>9.420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</si>
  <si>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Armia_Krajowa</t>
  </si>
  <si>
    <t>El Halluf 2</t>
  </si>
  <si>
    <r>
      <t xml:space="preserve">PCSA       </t>
    </r>
    <r>
      <rPr>
        <b/>
        <sz val="11"/>
        <color rgb="FF0000FF"/>
        <rFont val="Calibri"/>
        <family val="2"/>
        <charset val="238"/>
        <scheme val="minor"/>
      </rPr>
      <t>10.274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</si>
  <si>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STYK5       </t>
    </r>
    <r>
      <rPr>
        <b/>
        <sz val="11"/>
        <color rgb="FF0000FF"/>
        <rFont val="Calibri"/>
        <family val="2"/>
        <charset val="238"/>
        <scheme val="minor"/>
      </rPr>
      <t>9.616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</si>
  <si>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REDEG       </t>
    </r>
    <r>
      <rPr>
        <b/>
        <sz val="11"/>
        <color rgb="FF0000FF"/>
        <rFont val="Calibri"/>
        <family val="2"/>
        <charset val="238"/>
        <scheme val="minor"/>
      </rPr>
      <t>7.746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</si>
  <si>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WWOLF       </t>
    </r>
    <r>
      <rPr>
        <b/>
        <sz val="11"/>
        <color rgb="FF0000FF"/>
        <rFont val="Calibri"/>
        <family val="2"/>
        <charset val="238"/>
        <scheme val="minor"/>
      </rPr>
      <t>9.401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</si>
  <si>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GGHUN       </t>
    </r>
    <r>
      <rPr>
        <b/>
        <sz val="11"/>
        <color rgb="FF0000FF"/>
        <rFont val="Calibri"/>
        <family val="2"/>
        <charset val="238"/>
        <scheme val="minor"/>
      </rPr>
      <t>5.916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</si>
  <si>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Halhatatlanok-Elveszett Légiója</t>
  </si>
  <si>
    <t>Rybářský přístav1</t>
  </si>
  <si>
    <t>Karélie 2</t>
  </si>
  <si>
    <t>UN NOU INCEPUT</t>
  </si>
  <si>
    <r>
      <t xml:space="preserve">UNI-       </t>
    </r>
    <r>
      <rPr>
        <b/>
        <sz val="11"/>
        <color rgb="FF0000FF"/>
        <rFont val="Calibri"/>
        <family val="2"/>
        <charset val="238"/>
        <scheme val="minor"/>
      </rPr>
      <t>5.504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</si>
  <si>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B_BOY       </t>
    </r>
    <r>
      <rPr>
        <b/>
        <sz val="11"/>
        <color rgb="FF0000FF"/>
        <rFont val="Calibri"/>
        <family val="2"/>
        <charset val="238"/>
        <scheme val="minor"/>
      </rPr>
      <t>7.396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</si>
  <si>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rPr>
        <b/>
        <sz val="36"/>
        <color rgb="FF00B050"/>
        <rFont val="Calibri"/>
        <family val="2"/>
        <charset val="238"/>
        <scheme val="minor"/>
      </rPr>
      <t xml:space="preserve"> 10 x Vítězství </t>
    </r>
    <r>
      <rPr>
        <b/>
        <sz val="36"/>
        <color theme="1"/>
        <rFont val="Calibri"/>
        <family val="2"/>
        <charset val="238"/>
        <scheme val="minor"/>
      </rPr>
      <t xml:space="preserve">    </t>
    </r>
    <r>
      <rPr>
        <b/>
        <sz val="36"/>
        <color rgb="FFFF0000"/>
        <rFont val="Calibri"/>
        <family val="2"/>
        <charset val="238"/>
        <scheme val="minor"/>
      </rPr>
      <t>13 x Porážka</t>
    </r>
    <r>
      <rPr>
        <b/>
        <sz val="36"/>
        <color theme="1"/>
        <rFont val="Calibri"/>
        <family val="2"/>
        <charset val="238"/>
        <scheme val="minor"/>
      </rPr>
      <t xml:space="preserve">    </t>
    </r>
    <r>
      <rPr>
        <b/>
        <sz val="36"/>
        <color rgb="FF0000FF"/>
        <rFont val="Calibri"/>
        <family val="2"/>
        <charset val="238"/>
        <scheme val="minor"/>
      </rPr>
      <t xml:space="preserve">1 x Remíza    </t>
    </r>
    <r>
      <rPr>
        <b/>
        <sz val="36"/>
        <color theme="5"/>
        <rFont val="Calibri"/>
        <family val="2"/>
        <charset val="238"/>
        <scheme val="minor"/>
      </rPr>
      <t>∑ krabiček  415 624</t>
    </r>
  </si>
  <si>
    <r>
      <t xml:space="preserve">BILANCE </t>
    </r>
    <r>
      <rPr>
        <b/>
        <sz val="11"/>
        <color rgb="FFFF33CC"/>
        <rFont val="Calibri"/>
        <family val="2"/>
        <charset val="238"/>
        <scheme val="minor"/>
      </rPr>
      <t>po 24 ofenzív</t>
    </r>
  </si>
  <si>
    <t>Červen 2022</t>
  </si>
  <si>
    <t>Ofenzívy klanu CORMA - Červenec 2022</t>
  </si>
  <si>
    <r>
      <t xml:space="preserve">CRIS       </t>
    </r>
    <r>
      <rPr>
        <b/>
        <sz val="11"/>
        <color rgb="FF0000FF"/>
        <rFont val="Calibri"/>
        <family val="2"/>
        <charset val="238"/>
        <scheme val="minor"/>
      </rPr>
      <t>9.413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</si>
  <si>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HRD-       </t>
    </r>
    <r>
      <rPr>
        <b/>
        <sz val="11"/>
        <color rgb="FF0000FF"/>
        <rFont val="Calibri"/>
        <family val="2"/>
        <charset val="238"/>
        <scheme val="minor"/>
      </rPr>
      <t>9.006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</si>
  <si>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HORDA-</t>
  </si>
  <si>
    <t>Karélie 1</t>
  </si>
  <si>
    <r>
      <t xml:space="preserve">NEMXV       </t>
    </r>
    <r>
      <rPr>
        <b/>
        <sz val="11"/>
        <color rgb="FF0000FF"/>
        <rFont val="Calibri"/>
        <family val="2"/>
        <charset val="238"/>
        <scheme val="minor"/>
      </rPr>
      <t>9.333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</si>
  <si>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 xml:space="preserve">NEMXV       </t>
  </si>
  <si>
    <r>
      <t xml:space="preserve">PIVE       </t>
    </r>
    <r>
      <rPr>
        <b/>
        <sz val="11"/>
        <color rgb="FF0000FF"/>
        <rFont val="Calibri"/>
        <family val="2"/>
        <charset val="238"/>
        <scheme val="minor"/>
      </rPr>
      <t>9.306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</si>
  <si>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BULL       </t>
    </r>
    <r>
      <rPr>
        <b/>
        <sz val="11"/>
        <color rgb="FF0000FF"/>
        <rFont val="Calibri"/>
        <family val="2"/>
        <charset val="238"/>
        <scheme val="minor"/>
      </rPr>
      <t>9.166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</si>
  <si>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Bulldogs</t>
  </si>
  <si>
    <r>
      <t xml:space="preserve">PCSA       </t>
    </r>
    <r>
      <rPr>
        <b/>
        <sz val="11"/>
        <color rgb="FF0000FF"/>
        <rFont val="Calibri"/>
        <family val="2"/>
        <charset val="238"/>
        <scheme val="minor"/>
      </rPr>
      <t>9.261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</si>
  <si>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12ATP       </t>
    </r>
    <r>
      <rPr>
        <b/>
        <sz val="11"/>
        <color rgb="FF0000FF"/>
        <rFont val="Calibri"/>
        <family val="2"/>
        <charset val="238"/>
        <scheme val="minor"/>
      </rPr>
      <t>5.481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</si>
  <si>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MOHJO       </t>
    </r>
    <r>
      <rPr>
        <b/>
        <sz val="11"/>
        <color rgb="FF0000FF"/>
        <rFont val="Calibri"/>
        <family val="2"/>
        <charset val="238"/>
        <scheme val="minor"/>
      </rPr>
      <t>5.833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</si>
  <si>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Mohjo´s Hunde</t>
  </si>
  <si>
    <r>
      <t xml:space="preserve">VA-HA       </t>
    </r>
    <r>
      <rPr>
        <b/>
        <sz val="11"/>
        <color rgb="FF0000FF"/>
        <rFont val="Calibri"/>
        <family val="2"/>
        <charset val="238"/>
        <scheme val="minor"/>
      </rPr>
      <t>8.623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</si>
  <si>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VATAHA</t>
  </si>
  <si>
    <t>Kista1_</t>
  </si>
  <si>
    <r>
      <t xml:space="preserve">P-ZBP       </t>
    </r>
    <r>
      <rPr>
        <b/>
        <sz val="11"/>
        <color rgb="FF0000FF"/>
        <rFont val="Calibri"/>
        <family val="2"/>
        <charset val="238"/>
        <scheme val="minor"/>
      </rPr>
      <t>5.811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</si>
  <si>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Polska - Zmechanizowana Brygada Pan..</t>
  </si>
  <si>
    <r>
      <t xml:space="preserve">HRVJ       </t>
    </r>
    <r>
      <rPr>
        <b/>
        <sz val="11"/>
        <color rgb="FF0000FF"/>
        <rFont val="Calibri"/>
        <family val="2"/>
        <charset val="238"/>
        <scheme val="minor"/>
      </rPr>
      <t>9.609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</si>
  <si>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8. bitva</t>
  </si>
  <si>
    <r>
      <t xml:space="preserve">YILKI       </t>
    </r>
    <r>
      <rPr>
        <b/>
        <sz val="11"/>
        <color rgb="FF0000FF"/>
        <rFont val="Calibri"/>
        <family val="2"/>
        <charset val="238"/>
        <scheme val="minor"/>
      </rPr>
      <t>9.292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</si>
  <si>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YILKI NEFERLERI</t>
  </si>
  <si>
    <r>
      <t xml:space="preserve">FONIX       </t>
    </r>
    <r>
      <rPr>
        <b/>
        <sz val="11"/>
        <color rgb="FF0000FF"/>
        <rFont val="Calibri"/>
        <family val="2"/>
        <charset val="238"/>
        <scheme val="minor"/>
      </rPr>
      <t>9.431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</si>
  <si>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FöNIX</t>
  </si>
  <si>
    <r>
      <t xml:space="preserve">DUST-       </t>
    </r>
    <r>
      <rPr>
        <b/>
        <sz val="11"/>
        <color rgb="FF0000FF"/>
        <rFont val="Calibri"/>
        <family val="2"/>
        <charset val="238"/>
        <scheme val="minor"/>
      </rPr>
      <t>7.552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</si>
  <si>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La pouusiere sera votre</t>
  </si>
  <si>
    <r>
      <t xml:space="preserve">_TBC_       </t>
    </r>
    <r>
      <rPr>
        <b/>
        <sz val="11"/>
        <color rgb="FF0000FF"/>
        <rFont val="Calibri"/>
        <family val="2"/>
        <charset val="238"/>
        <scheme val="minor"/>
      </rPr>
      <t>6.663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</si>
  <si>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The Black Company!</t>
  </si>
  <si>
    <r>
      <t xml:space="preserve">DATA       </t>
    </r>
    <r>
      <rPr>
        <b/>
        <sz val="11"/>
        <color rgb="FF0000FF"/>
        <rFont val="Calibri"/>
        <family val="2"/>
        <charset val="238"/>
        <scheme val="minor"/>
      </rPr>
      <t>9.155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</si>
  <si>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DATABASE</t>
  </si>
  <si>
    <r>
      <t xml:space="preserve">DKSPT       </t>
    </r>
    <r>
      <rPr>
        <b/>
        <sz val="11"/>
        <color rgb="FF0000FF"/>
        <rFont val="Calibri"/>
        <family val="2"/>
        <charset val="238"/>
        <scheme val="minor"/>
      </rPr>
      <t>7.183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</si>
  <si>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Dark Spartans</t>
  </si>
  <si>
    <t>Ofenzívy klanu CORMA - Srpen 2022</t>
  </si>
  <si>
    <r>
      <t xml:space="preserve">HRD-       </t>
    </r>
    <r>
      <rPr>
        <b/>
        <sz val="11"/>
        <color rgb="FF0000FF"/>
        <rFont val="Calibri"/>
        <family val="2"/>
        <charset val="238"/>
        <scheme val="minor"/>
      </rPr>
      <t>8.951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</si>
  <si>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Ruinberg</t>
  </si>
  <si>
    <t>Polskie Rewolucyjne Sily Zbrojne</t>
  </si>
  <si>
    <r>
      <t xml:space="preserve">-FFH-       </t>
    </r>
    <r>
      <rPr>
        <b/>
        <sz val="11"/>
        <color rgb="FF0000FF"/>
        <rFont val="Calibri"/>
        <family val="2"/>
        <charset val="238"/>
        <scheme val="minor"/>
      </rPr>
      <t>6.455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</si>
  <si>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Far From Human</t>
  </si>
  <si>
    <t>Fine_Ger</t>
  </si>
  <si>
    <r>
      <t xml:space="preserve">N112       </t>
    </r>
    <r>
      <rPr>
        <b/>
        <sz val="11"/>
        <color rgb="FF0000FF"/>
        <rFont val="Calibri"/>
        <family val="2"/>
        <charset val="238"/>
        <scheme val="minor"/>
      </rPr>
      <t>8.912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</si>
  <si>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NIGHT CLUB 112</t>
  </si>
  <si>
    <r>
      <t xml:space="preserve">CZMAF       </t>
    </r>
    <r>
      <rPr>
        <b/>
        <sz val="11"/>
        <color rgb="FF0000FF"/>
        <rFont val="Calibri"/>
        <family val="2"/>
        <charset val="238"/>
        <scheme val="minor"/>
      </rPr>
      <t>9.074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</si>
  <si>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CzechMafia</t>
  </si>
  <si>
    <r>
      <t xml:space="preserve">SOGM       </t>
    </r>
    <r>
      <rPr>
        <b/>
        <sz val="11"/>
        <color rgb="FF0000FF"/>
        <rFont val="Calibri"/>
        <family val="2"/>
        <charset val="238"/>
        <scheme val="minor"/>
      </rPr>
      <t>9.233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</si>
  <si>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CS-MD       </t>
    </r>
    <r>
      <rPr>
        <b/>
        <sz val="11"/>
        <color rgb="FF0000FF"/>
        <rFont val="Calibri"/>
        <family val="2"/>
        <charset val="238"/>
        <scheme val="minor"/>
      </rPr>
      <t>8.925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</si>
  <si>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-RIO-       </t>
    </r>
    <r>
      <rPr>
        <b/>
        <sz val="11"/>
        <color rgb="FF0000FF"/>
        <rFont val="Calibri"/>
        <family val="2"/>
        <charset val="238"/>
        <scheme val="minor"/>
      </rPr>
      <t>9.703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</si>
  <si>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-Report is Out</t>
  </si>
  <si>
    <r>
      <t xml:space="preserve">ATESH       </t>
    </r>
    <r>
      <rPr>
        <b/>
        <sz val="11"/>
        <color rgb="FF0000FF"/>
        <rFont val="Calibri"/>
        <family val="2"/>
        <charset val="238"/>
        <scheme val="minor"/>
      </rPr>
      <t>6.183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</si>
  <si>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FIRE_OF_ANATOLIA</t>
  </si>
  <si>
    <r>
      <t xml:space="preserve">ON1X       </t>
    </r>
    <r>
      <rPr>
        <b/>
        <sz val="11"/>
        <color rgb="FF0000FF"/>
        <rFont val="Calibri"/>
        <family val="2"/>
        <charset val="238"/>
        <scheme val="minor"/>
      </rPr>
      <t>6.237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</si>
  <si>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PheOn1x_</t>
  </si>
  <si>
    <r>
      <t xml:space="preserve">GOT_B       </t>
    </r>
    <r>
      <rPr>
        <b/>
        <sz val="11"/>
        <color rgb="FF0000FF"/>
        <rFont val="Calibri"/>
        <family val="2"/>
        <charset val="238"/>
        <scheme val="minor"/>
      </rPr>
      <t>6.805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</si>
  <si>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GHOSTS OF THE BALKANS</t>
  </si>
  <si>
    <r>
      <t xml:space="preserve">ZSCST       </t>
    </r>
    <r>
      <rPr>
        <b/>
        <sz val="11"/>
        <color rgb="FF0000FF"/>
        <rFont val="Calibri"/>
        <family val="2"/>
        <charset val="238"/>
        <scheme val="minor"/>
      </rPr>
      <t>6.332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</si>
  <si>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UNI-       </t>
    </r>
    <r>
      <rPr>
        <b/>
        <sz val="11"/>
        <color rgb="FF0000FF"/>
        <rFont val="Calibri"/>
        <family val="2"/>
        <charset val="238"/>
        <scheme val="minor"/>
      </rPr>
      <t>7.459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</si>
  <si>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UN NOU INCEPUT-</t>
  </si>
  <si>
    <r>
      <t xml:space="preserve">MORUK       </t>
    </r>
    <r>
      <rPr>
        <b/>
        <sz val="11"/>
        <color rgb="FF0000FF"/>
        <rFont val="Calibri"/>
        <family val="2"/>
        <charset val="238"/>
        <scheme val="minor"/>
      </rPr>
      <t>7.051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</si>
  <si>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??????????????????</t>
  </si>
  <si>
    <r>
      <t xml:space="preserve">_OCL_       </t>
    </r>
    <r>
      <rPr>
        <b/>
        <sz val="11"/>
        <color rgb="FF0000FF"/>
        <rFont val="Calibri"/>
        <family val="2"/>
        <charset val="238"/>
        <scheme val="minor"/>
      </rPr>
      <t>6.695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</si>
  <si>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Obroncy Czerwonej Linii</t>
  </si>
  <si>
    <r>
      <t xml:space="preserve">CS_JB       </t>
    </r>
    <r>
      <rPr>
        <b/>
        <sz val="11"/>
        <color rgb="FF0000FF"/>
        <rFont val="Calibri"/>
        <family val="2"/>
        <charset val="238"/>
        <scheme val="minor"/>
      </rPr>
      <t>6.109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</si>
  <si>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Československá Jednotka Bláznů</t>
  </si>
  <si>
    <r>
      <t xml:space="preserve">DINOW       </t>
    </r>
    <r>
      <rPr>
        <b/>
        <sz val="11"/>
        <color rgb="FF0000FF"/>
        <rFont val="Calibri"/>
        <family val="2"/>
        <charset val="238"/>
        <scheme val="minor"/>
      </rPr>
      <t>6.941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</si>
  <si>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DINOZAURY WOTA</t>
  </si>
  <si>
    <r>
      <t xml:space="preserve">YILKI       </t>
    </r>
    <r>
      <rPr>
        <b/>
        <sz val="11"/>
        <color rgb="FF0000FF"/>
        <rFont val="Calibri"/>
        <family val="2"/>
        <charset val="238"/>
        <scheme val="minor"/>
      </rPr>
      <t>9.094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</si>
  <si>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CZPTP       </t>
    </r>
    <r>
      <rPr>
        <b/>
        <sz val="11"/>
        <color rgb="FF0000FF"/>
        <rFont val="Calibri"/>
        <family val="2"/>
        <charset val="238"/>
        <scheme val="minor"/>
      </rPr>
      <t>6.394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</si>
  <si>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Dubobý lesík 1</t>
  </si>
  <si>
    <r>
      <t xml:space="preserve">RECTO       </t>
    </r>
    <r>
      <rPr>
        <b/>
        <sz val="11"/>
        <color rgb="FF0000FF"/>
        <rFont val="Calibri"/>
        <family val="2"/>
        <charset val="238"/>
        <scheme val="minor"/>
      </rPr>
      <t>9.151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</si>
  <si>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*****_VERSO</t>
  </si>
  <si>
    <r>
      <t xml:space="preserve">EX-I       </t>
    </r>
    <r>
      <rPr>
        <b/>
        <sz val="11"/>
        <color rgb="FF0000FF"/>
        <rFont val="Calibri"/>
        <family val="2"/>
        <charset val="238"/>
        <scheme val="minor"/>
      </rPr>
      <t>8.861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</si>
  <si>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EXTRA INTERNACIJONAL</t>
  </si>
  <si>
    <r>
      <t xml:space="preserve">DAGS       </t>
    </r>
    <r>
      <rPr>
        <b/>
        <sz val="11"/>
        <color rgb="FF0000FF"/>
        <rFont val="Calibri"/>
        <family val="2"/>
        <charset val="238"/>
        <scheme val="minor"/>
      </rPr>
      <t>8.104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</si>
  <si>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SAYG1       </t>
    </r>
    <r>
      <rPr>
        <b/>
        <sz val="11"/>
        <color rgb="FF0000FF"/>
        <rFont val="Calibri"/>
        <family val="2"/>
        <charset val="238"/>
        <scheme val="minor"/>
      </rPr>
      <t>8.905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</si>
  <si>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SAYG1</t>
  </si>
  <si>
    <t>kubajzník24032000</t>
  </si>
  <si>
    <r>
      <t xml:space="preserve">LGACY       </t>
    </r>
    <r>
      <rPr>
        <b/>
        <sz val="11"/>
        <color rgb="FF0000FF"/>
        <rFont val="Calibri"/>
        <family val="2"/>
        <charset val="238"/>
        <scheme val="minor"/>
      </rPr>
      <t>8.922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</si>
  <si>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kocek1</t>
  </si>
  <si>
    <r>
      <t xml:space="preserve">F4T4L       </t>
    </r>
    <r>
      <rPr>
        <b/>
        <sz val="11"/>
        <color rgb="FF0000FF"/>
        <rFont val="Calibri"/>
        <family val="2"/>
        <charset val="238"/>
        <scheme val="minor"/>
      </rPr>
      <t>8.849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</si>
  <si>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F4T4L ERROR</t>
  </si>
  <si>
    <r>
      <t xml:space="preserve">HETAS       </t>
    </r>
    <r>
      <rPr>
        <b/>
        <sz val="11"/>
        <color rgb="FF0000FF"/>
        <rFont val="Calibri"/>
        <family val="2"/>
        <charset val="238"/>
        <scheme val="minor"/>
      </rPr>
      <t>8.380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</si>
  <si>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Hellenic Tank Squadron</t>
  </si>
  <si>
    <t>Červenec 2022</t>
  </si>
  <si>
    <t>Srpen 2022</t>
  </si>
  <si>
    <r>
      <t xml:space="preserve">MORUK       </t>
    </r>
    <r>
      <rPr>
        <b/>
        <sz val="11"/>
        <color rgb="FF0000FF"/>
        <rFont val="Calibri"/>
        <family val="2"/>
        <charset val="238"/>
        <scheme val="minor"/>
      </rPr>
      <t>7.278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</si>
  <si>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???????????????</t>
  </si>
  <si>
    <t>Krutas</t>
  </si>
  <si>
    <r>
      <t xml:space="preserve">ZSCST       </t>
    </r>
    <r>
      <rPr>
        <b/>
        <sz val="11"/>
        <color rgb="FF0000FF"/>
        <rFont val="Calibri"/>
        <family val="2"/>
        <charset val="238"/>
        <scheme val="minor"/>
      </rPr>
      <t>8.378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</si>
  <si>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CS_JB       </t>
    </r>
    <r>
      <rPr>
        <b/>
        <sz val="11"/>
        <color rgb="FF0000FF"/>
        <rFont val="Calibri"/>
        <family val="2"/>
        <charset val="238"/>
        <scheme val="minor"/>
      </rPr>
      <t>8.879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</si>
  <si>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krutas</t>
  </si>
  <si>
    <t>Celkem ofenzív</t>
  </si>
  <si>
    <r>
      <t xml:space="preserve">QUENS       </t>
    </r>
    <r>
      <rPr>
        <b/>
        <sz val="11"/>
        <color rgb="FF0000FF"/>
        <rFont val="Calibri"/>
        <family val="2"/>
        <charset val="238"/>
        <scheme val="minor"/>
      </rPr>
      <t>11.209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</si>
  <si>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kubajznik24032000</t>
  </si>
  <si>
    <r>
      <t xml:space="preserve">GAMON       </t>
    </r>
    <r>
      <rPr>
        <b/>
        <sz val="11"/>
        <color rgb="FF0000FF"/>
        <rFont val="Calibri"/>
        <family val="2"/>
        <charset val="238"/>
        <scheme val="minor"/>
      </rPr>
      <t>9.562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</si>
  <si>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GAMONIE</t>
  </si>
  <si>
    <r>
      <t xml:space="preserve">LTPR       </t>
    </r>
    <r>
      <rPr>
        <b/>
        <sz val="11"/>
        <color rgb="FF0000FF"/>
        <rFont val="Calibri"/>
        <family val="2"/>
        <charset val="238"/>
        <scheme val="minor"/>
      </rPr>
      <t>6.669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</si>
  <si>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Lietuvos tanky pajégos</t>
  </si>
  <si>
    <r>
      <t xml:space="preserve">OMGII       </t>
    </r>
    <r>
      <rPr>
        <b/>
        <sz val="11"/>
        <color rgb="FF0000FF"/>
        <rFont val="Calibri"/>
        <family val="2"/>
        <charset val="238"/>
        <scheme val="minor"/>
      </rPr>
      <t>10.064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</si>
  <si>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OMGII - Brain ON start-UP</t>
  </si>
  <si>
    <r>
      <rPr>
        <b/>
        <sz val="36"/>
        <color rgb="FF00B050"/>
        <rFont val="Calibri"/>
        <family val="2"/>
        <charset val="238"/>
        <scheme val="minor"/>
      </rPr>
      <t xml:space="preserve"> 17 x Vítězství </t>
    </r>
    <r>
      <rPr>
        <b/>
        <sz val="36"/>
        <color theme="1"/>
        <rFont val="Calibri"/>
        <family val="2"/>
        <charset val="238"/>
        <scheme val="minor"/>
      </rPr>
      <t xml:space="preserve">    </t>
    </r>
    <r>
      <rPr>
        <b/>
        <sz val="36"/>
        <color rgb="FFFF0000"/>
        <rFont val="Calibri"/>
        <family val="2"/>
        <charset val="238"/>
        <scheme val="minor"/>
      </rPr>
      <t>9 x Porážka</t>
    </r>
    <r>
      <rPr>
        <b/>
        <sz val="36"/>
        <color theme="1"/>
        <rFont val="Calibri"/>
        <family val="2"/>
        <charset val="238"/>
        <scheme val="minor"/>
      </rPr>
      <t xml:space="preserve">    </t>
    </r>
    <r>
      <rPr>
        <b/>
        <sz val="36"/>
        <color rgb="FF0000FF"/>
        <rFont val="Calibri"/>
        <family val="2"/>
        <charset val="238"/>
        <scheme val="minor"/>
      </rPr>
      <t xml:space="preserve">7 x Remíza    </t>
    </r>
    <r>
      <rPr>
        <b/>
        <sz val="36"/>
        <color theme="5"/>
        <rFont val="Calibri"/>
        <family val="2"/>
        <charset val="238"/>
        <scheme val="minor"/>
      </rPr>
      <t>∑ krabiček  677 245</t>
    </r>
  </si>
  <si>
    <t>Září 2022</t>
  </si>
  <si>
    <r>
      <t xml:space="preserve">BILANCE </t>
    </r>
    <r>
      <rPr>
        <b/>
        <sz val="11"/>
        <color rgb="FFFF33CC"/>
        <rFont val="Calibri"/>
        <family val="2"/>
        <charset val="238"/>
        <scheme val="minor"/>
      </rPr>
      <t>po 33 ofenzív</t>
    </r>
  </si>
  <si>
    <t>Ofenzívy klanu CORMA - Září 2022</t>
  </si>
  <si>
    <r>
      <t xml:space="preserve">PRSN       </t>
    </r>
    <r>
      <rPr>
        <b/>
        <sz val="11"/>
        <color rgb="FF0000FF"/>
        <rFont val="Calibri"/>
        <family val="2"/>
        <charset val="238"/>
        <scheme val="minor"/>
      </rPr>
      <t>10.635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</si>
  <si>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kubajzník</t>
  </si>
  <si>
    <r>
      <t xml:space="preserve">PLRSZ       </t>
    </r>
    <r>
      <rPr>
        <b/>
        <sz val="11"/>
        <color rgb="FF0000FF"/>
        <rFont val="Calibri"/>
        <family val="2"/>
        <charset val="238"/>
        <scheme val="minor"/>
      </rPr>
      <t>6.398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</si>
  <si>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DAGS       </t>
    </r>
    <r>
      <rPr>
        <b/>
        <sz val="11"/>
        <color rgb="FF0000FF"/>
        <rFont val="Calibri"/>
        <family val="2"/>
        <charset val="238"/>
        <scheme val="minor"/>
      </rPr>
      <t>8.318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</si>
  <si>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K-A-P       </t>
    </r>
    <r>
      <rPr>
        <b/>
        <sz val="11"/>
        <color rgb="FF0000FF"/>
        <rFont val="Calibri"/>
        <family val="2"/>
        <charset val="238"/>
        <scheme val="minor"/>
      </rPr>
      <t>7.955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</si>
  <si>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Klid a Pohoda</t>
  </si>
  <si>
    <r>
      <t xml:space="preserve">B-E-A       </t>
    </r>
    <r>
      <rPr>
        <b/>
        <sz val="11"/>
        <color rgb="FF0000FF"/>
        <rFont val="Calibri"/>
        <family val="2"/>
        <charset val="238"/>
        <scheme val="minor"/>
      </rPr>
      <t>8.997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</si>
  <si>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ACR11       </t>
    </r>
    <r>
      <rPr>
        <b/>
        <sz val="11"/>
        <color rgb="FF0000FF"/>
        <rFont val="Calibri"/>
        <family val="2"/>
        <charset val="238"/>
        <scheme val="minor"/>
      </rPr>
      <t>8.768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</si>
  <si>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11th Armored Cavalry Regiment</t>
  </si>
  <si>
    <r>
      <t xml:space="preserve">EXLEG       </t>
    </r>
    <r>
      <rPr>
        <b/>
        <sz val="11"/>
        <color rgb="FF0000FF"/>
        <rFont val="Calibri"/>
        <family val="2"/>
        <charset val="238"/>
        <scheme val="minor"/>
      </rPr>
      <t>9.252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</si>
  <si>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HULKS       </t>
    </r>
    <r>
      <rPr>
        <b/>
        <sz val="11"/>
        <color rgb="FF0000FF"/>
        <rFont val="Calibri"/>
        <family val="2"/>
        <charset val="238"/>
        <scheme val="minor"/>
      </rPr>
      <t>10.197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</si>
  <si>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=Hungary-Shadow-Killers=</t>
  </si>
  <si>
    <r>
      <t xml:space="preserve">-N-N_       </t>
    </r>
    <r>
      <rPr>
        <b/>
        <sz val="11"/>
        <color rgb="FF0000FF"/>
        <rFont val="Calibri"/>
        <family val="2"/>
        <charset val="238"/>
        <scheme val="minor"/>
      </rPr>
      <t>9.974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</si>
  <si>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NO_NAME</t>
  </si>
  <si>
    <t>ThrynnNess</t>
  </si>
  <si>
    <r>
      <t xml:space="preserve">CS_JB       </t>
    </r>
    <r>
      <rPr>
        <b/>
        <sz val="11"/>
        <color rgb="FF0000FF"/>
        <rFont val="Calibri"/>
        <family val="2"/>
        <charset val="238"/>
        <scheme val="minor"/>
      </rPr>
      <t>9.520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</si>
  <si>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LTPR       </t>
    </r>
    <r>
      <rPr>
        <b/>
        <sz val="11"/>
        <color rgb="FF0000FF"/>
        <rFont val="Calibri"/>
        <family val="2"/>
        <charset val="238"/>
        <scheme val="minor"/>
      </rPr>
      <t>6.772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</si>
  <si>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Lietuvos tanku pajégos</t>
  </si>
  <si>
    <r>
      <t xml:space="preserve">CS-MD       </t>
    </r>
    <r>
      <rPr>
        <b/>
        <sz val="11"/>
        <color rgb="FF0000FF"/>
        <rFont val="Calibri"/>
        <family val="2"/>
        <charset val="238"/>
        <scheme val="minor"/>
      </rPr>
      <t>9.522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</si>
  <si>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PIVE       </t>
    </r>
    <r>
      <rPr>
        <b/>
        <sz val="11"/>
        <color rgb="FF0000FF"/>
        <rFont val="Calibri"/>
        <family val="2"/>
        <charset val="238"/>
        <scheme val="minor"/>
      </rPr>
      <t>10.243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</si>
  <si>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PIRATES VETERANOS</t>
  </si>
  <si>
    <r>
      <t xml:space="preserve">RO_KI       </t>
    </r>
    <r>
      <rPr>
        <b/>
        <sz val="11"/>
        <color rgb="FF0000FF"/>
        <rFont val="Calibri"/>
        <family val="2"/>
        <charset val="238"/>
        <scheme val="minor"/>
      </rPr>
      <t>10.091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</si>
  <si>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kill the last</t>
  </si>
  <si>
    <r>
      <t xml:space="preserve">W-OLF       </t>
    </r>
    <r>
      <rPr>
        <b/>
        <sz val="11"/>
        <color rgb="FF0000FF"/>
        <rFont val="Calibri"/>
        <family val="2"/>
        <charset val="238"/>
        <scheme val="minor"/>
      </rPr>
      <t>9.624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</si>
  <si>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SNFUL       </t>
    </r>
    <r>
      <rPr>
        <b/>
        <sz val="11"/>
        <color rgb="FF0000FF"/>
        <rFont val="Calibri"/>
        <family val="2"/>
        <charset val="238"/>
        <scheme val="minor"/>
      </rPr>
      <t>9.537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</si>
  <si>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Sinful Gaming</t>
  </si>
  <si>
    <r>
      <t xml:space="preserve">ASPR       </t>
    </r>
    <r>
      <rPr>
        <b/>
        <sz val="11"/>
        <color rgb="FF0000FF"/>
        <rFont val="Calibri"/>
        <family val="2"/>
        <charset val="238"/>
        <scheme val="minor"/>
      </rPr>
      <t>10.334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</si>
  <si>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Aspire</t>
  </si>
  <si>
    <r>
      <t xml:space="preserve">RATIO       </t>
    </r>
    <r>
      <rPr>
        <b/>
        <sz val="11"/>
        <color rgb="FF0000FF"/>
        <rFont val="Calibri"/>
        <family val="2"/>
        <charset val="238"/>
        <scheme val="minor"/>
      </rPr>
      <t>9.616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</si>
  <si>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RATIO REGIS</t>
  </si>
  <si>
    <r>
      <t xml:space="preserve">-SNOW       </t>
    </r>
    <r>
      <rPr>
        <b/>
        <sz val="11"/>
        <color rgb="FF0000FF"/>
        <rFont val="Calibri"/>
        <family val="2"/>
        <charset val="238"/>
        <scheme val="minor"/>
      </rPr>
      <t>10.057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</si>
  <si>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 xml:space="preserve">-SNOW       </t>
  </si>
  <si>
    <r>
      <t xml:space="preserve">SOBPL       </t>
    </r>
    <r>
      <rPr>
        <b/>
        <sz val="11"/>
        <color rgb="FF0000FF"/>
        <rFont val="Calibri"/>
        <family val="2"/>
        <charset val="238"/>
        <scheme val="minor"/>
      </rPr>
      <t>8.656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</si>
  <si>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SOBIESKI PL</t>
  </si>
  <si>
    <r>
      <t xml:space="preserve">PEBP       </t>
    </r>
    <r>
      <rPr>
        <b/>
        <sz val="11"/>
        <color rgb="FF0000FF"/>
        <rFont val="Calibri"/>
        <family val="2"/>
        <charset val="238"/>
        <scheme val="minor"/>
      </rPr>
      <t>8.313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</si>
  <si>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Polska Elitarna Brygada Pancerna</t>
  </si>
  <si>
    <r>
      <t xml:space="preserve">BAKU       </t>
    </r>
    <r>
      <rPr>
        <b/>
        <sz val="11"/>
        <color rgb="FF0000FF"/>
        <rFont val="Calibri"/>
        <family val="2"/>
        <charset val="238"/>
        <scheme val="minor"/>
      </rPr>
      <t>9.866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</si>
  <si>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YASHMA</t>
  </si>
  <si>
    <r>
      <t xml:space="preserve">TR-UA       </t>
    </r>
    <r>
      <rPr>
        <b/>
        <sz val="11"/>
        <color rgb="FF0000FF"/>
        <rFont val="Calibri"/>
        <family val="2"/>
        <charset val="238"/>
        <scheme val="minor"/>
      </rPr>
      <t>11.468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</si>
  <si>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KingsUA</t>
  </si>
  <si>
    <r>
      <t xml:space="preserve">S1NDY       </t>
    </r>
    <r>
      <rPr>
        <b/>
        <sz val="11"/>
        <color rgb="FF0000FF"/>
        <rFont val="Calibri"/>
        <family val="2"/>
        <charset val="238"/>
        <scheme val="minor"/>
      </rPr>
      <t>11.684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</si>
  <si>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Ofenzívy klanu CORMA - Říjen 2022</t>
  </si>
  <si>
    <r>
      <t xml:space="preserve">SOBPL       </t>
    </r>
    <r>
      <rPr>
        <b/>
        <sz val="11"/>
        <color rgb="FF0000FF"/>
        <rFont val="Calibri"/>
        <family val="2"/>
        <charset val="238"/>
        <scheme val="minor"/>
      </rPr>
      <t>10.869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</si>
  <si>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Kastynho</t>
  </si>
  <si>
    <t>Himmelsdorf  1</t>
  </si>
  <si>
    <r>
      <t xml:space="preserve">UG_UA       </t>
    </r>
    <r>
      <rPr>
        <b/>
        <sz val="11"/>
        <color rgb="FF0000FF"/>
        <rFont val="Calibri"/>
        <family val="2"/>
        <charset val="238"/>
        <scheme val="minor"/>
      </rPr>
      <t>9.384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</si>
  <si>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S_OU_TH</t>
  </si>
  <si>
    <r>
      <t xml:space="preserve">IMB       </t>
    </r>
    <r>
      <rPr>
        <b/>
        <sz val="11"/>
        <color rgb="FF0000FF"/>
        <rFont val="Calibri"/>
        <family val="2"/>
        <charset val="238"/>
        <scheme val="minor"/>
      </rPr>
      <t>9.606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</si>
  <si>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ARHEO       </t>
    </r>
    <r>
      <rPr>
        <b/>
        <sz val="11"/>
        <color rgb="FF0000FF"/>
        <rFont val="Calibri"/>
        <family val="2"/>
        <charset val="238"/>
        <scheme val="minor"/>
      </rPr>
      <t>10.732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</si>
  <si>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Sekcja ARCHEO</t>
  </si>
  <si>
    <r>
      <t xml:space="preserve">3DBFL       </t>
    </r>
    <r>
      <rPr>
        <b/>
        <sz val="11"/>
        <color rgb="FF0000FF"/>
        <rFont val="Calibri"/>
        <family val="2"/>
        <charset val="238"/>
        <scheme val="minor"/>
      </rPr>
      <t>11.984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</si>
  <si>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QUENS       </t>
    </r>
    <r>
      <rPr>
        <b/>
        <sz val="11"/>
        <color rgb="FF0000FF"/>
        <rFont val="Calibri"/>
        <family val="2"/>
        <charset val="238"/>
        <scheme val="minor"/>
      </rPr>
      <t>13.653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</si>
  <si>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RPD1       </t>
    </r>
    <r>
      <rPr>
        <b/>
        <sz val="11"/>
        <color rgb="FF0000FF"/>
        <rFont val="Calibri"/>
        <family val="2"/>
        <charset val="238"/>
        <scheme val="minor"/>
      </rPr>
      <t>8.684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</si>
  <si>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Rota plná darebáku</t>
  </si>
  <si>
    <t>Lako Oklopljene Crne Ovce</t>
  </si>
  <si>
    <r>
      <t xml:space="preserve">LOCO-       </t>
    </r>
    <r>
      <rPr>
        <b/>
        <sz val="11"/>
        <color rgb="FF0000FF"/>
        <rFont val="Calibri"/>
        <family val="2"/>
        <charset val="238"/>
        <scheme val="minor"/>
      </rPr>
      <t>11.748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</si>
  <si>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R1K_O       </t>
    </r>
    <r>
      <rPr>
        <b/>
        <sz val="11"/>
        <color rgb="FF0000FF"/>
        <rFont val="Calibri"/>
        <family val="2"/>
        <charset val="238"/>
        <scheme val="minor"/>
      </rPr>
      <t>8.955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</si>
  <si>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Rückzug ist keine Option</t>
  </si>
  <si>
    <t>mewtvo2000</t>
  </si>
  <si>
    <t>Předsunutá základna 1</t>
  </si>
  <si>
    <r>
      <t xml:space="preserve">GOT_B       </t>
    </r>
    <r>
      <rPr>
        <b/>
        <sz val="11"/>
        <color rgb="FF0000FF"/>
        <rFont val="Calibri"/>
        <family val="2"/>
        <charset val="238"/>
        <scheme val="minor"/>
      </rPr>
      <t>9.945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</si>
  <si>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ATES       </t>
    </r>
    <r>
      <rPr>
        <b/>
        <sz val="11"/>
        <color rgb="FF0000FF"/>
        <rFont val="Calibri"/>
        <family val="2"/>
        <charset val="238"/>
        <scheme val="minor"/>
      </rPr>
      <t>12.386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</si>
  <si>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ATES</t>
  </si>
  <si>
    <r>
      <t xml:space="preserve">1_UA       </t>
    </r>
    <r>
      <rPr>
        <b/>
        <sz val="11"/>
        <color rgb="FF0000FF"/>
        <rFont val="Calibri"/>
        <family val="2"/>
        <charset val="238"/>
        <scheme val="minor"/>
      </rPr>
      <t>12.626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</si>
  <si>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PERŠIJ UKRAINSKIJ</t>
  </si>
  <si>
    <r>
      <t xml:space="preserve">TR_UA       </t>
    </r>
    <r>
      <rPr>
        <b/>
        <sz val="11"/>
        <color rgb="FF0000FF"/>
        <rFont val="Calibri"/>
        <family val="2"/>
        <charset val="238"/>
        <scheme val="minor"/>
      </rPr>
      <t>11.424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</si>
  <si>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hame666</t>
  </si>
  <si>
    <t>Říjen 2022</t>
  </si>
  <si>
    <t>SUMA OFENZÍV ZA MĚSÍC</t>
  </si>
  <si>
    <t>Remizované ofenzívy   Říjen 2022</t>
  </si>
  <si>
    <t>Prohrané ofenzívy         Říjen 2022</t>
  </si>
  <si>
    <t>Počet ofenzív                   Říjen 2022</t>
  </si>
  <si>
    <t>Vítězné ofenzívy             Říjen 2022</t>
  </si>
  <si>
    <t>Vítězné ofenzívy             Září 2022</t>
  </si>
  <si>
    <t>Prohrané ofenzívy         Září 2022</t>
  </si>
  <si>
    <t>Remizované ofenzívy   Září 2022</t>
  </si>
  <si>
    <t>Vítězné ofenzívy             Srpen 2022</t>
  </si>
  <si>
    <t>Prohrané ofenzívy         Srpen 2022</t>
  </si>
  <si>
    <t>Remizované ofenzívy   Srpen 2022</t>
  </si>
  <si>
    <t>Vítězné ofenzívy             Červenec 2022</t>
  </si>
  <si>
    <t>Prohrané ofenzívy         Červenec 2022</t>
  </si>
  <si>
    <t>Remizované ofenzívy   Červenec 2022</t>
  </si>
  <si>
    <t>Vítězné ofenzívy             Červen 2022</t>
  </si>
  <si>
    <t>Prohrané ofenzívy         Červen 2022</t>
  </si>
  <si>
    <t>Remizované ofenzívy   Červen 2022</t>
  </si>
  <si>
    <t>Počet ofenzív                   Červen  2022</t>
  </si>
  <si>
    <t>Počet ofenzív                   Červenec  2022</t>
  </si>
  <si>
    <t>Počet ofenzív                   Srpen  2022</t>
  </si>
  <si>
    <t>Počet ofenzív                   Září  2022</t>
  </si>
  <si>
    <t>Počet ofenzív                   Květen  2022</t>
  </si>
  <si>
    <t>Vítězné ofenzívy             Květen 2022</t>
  </si>
  <si>
    <t>Prohrané ofenzívy         Květen 2022</t>
  </si>
  <si>
    <t>Remizované ofenzívy   Květen 2022</t>
  </si>
  <si>
    <t>Počet ofenzív                   Duben  2022</t>
  </si>
  <si>
    <t>Vítězné ofenzívy             Duben 2022</t>
  </si>
  <si>
    <t>Prohrané ofenzívy         Duben 2022</t>
  </si>
  <si>
    <t>Remizované ofenzívy   Duben 2022</t>
  </si>
  <si>
    <t>Počet ofenzív                   Březen  2022</t>
  </si>
  <si>
    <t>Vítězné ofenzívy             Březen 2022</t>
  </si>
  <si>
    <t>Prohrané ofenzívy         Březen 2022</t>
  </si>
  <si>
    <t>Remizované ofenzívy   Březen 2022</t>
  </si>
  <si>
    <t>Počet ofenzív                   Únor  2022</t>
  </si>
  <si>
    <t>Vítězné ofenzívy             Únor 2022</t>
  </si>
  <si>
    <t>Prohrané ofenzívy         Únor 2022</t>
  </si>
  <si>
    <t>Remizované ofenzívy   Únor 2022</t>
  </si>
  <si>
    <t>Počet ofenzív                   Leden  2022</t>
  </si>
  <si>
    <t>Vítězné ofenzívy              Leden 2022</t>
  </si>
  <si>
    <t>Prohrané ofenzívy          Leden 2022</t>
  </si>
  <si>
    <t>Remizované ofenzívy     Leden 2022</t>
  </si>
  <si>
    <t>Počet ofenzív                   Prosinec  2021</t>
  </si>
  <si>
    <t>Vítězné ofenzívy              Prosinec  2021</t>
  </si>
  <si>
    <t>Prohrané ofenzívy          Prosinec  2021</t>
  </si>
  <si>
    <t>Remizované ofenzívy     Prosinec  2021</t>
  </si>
  <si>
    <t>Vítězné ofenzívy              Listopad  2021</t>
  </si>
  <si>
    <t>Remizované ofenzívy     Listopad  2021</t>
  </si>
  <si>
    <t>Prohrané ofenzívy           Listopad  2021</t>
  </si>
  <si>
    <t>Počet ofenzív                    Listopad  2021</t>
  </si>
  <si>
    <t>Počet ofenzív                    Říjen  2021</t>
  </si>
  <si>
    <t>Vítězné ofenzívy              Říjen  2021</t>
  </si>
  <si>
    <t>Prohrané ofenzívy           Říjen  2021</t>
  </si>
  <si>
    <t>Remizované ofenzívy     Říjen  2021</t>
  </si>
  <si>
    <t>Ofenzívy klanu CORMA - Listopad 2022</t>
  </si>
  <si>
    <t>Velící ofenzívy</t>
  </si>
  <si>
    <t>Výhra</t>
  </si>
  <si>
    <t>Prohra</t>
  </si>
  <si>
    <t>Celkem odveleno</t>
  </si>
  <si>
    <r>
      <t xml:space="preserve">VISN       </t>
    </r>
    <r>
      <rPr>
        <b/>
        <sz val="11"/>
        <color rgb="FF0000FF"/>
        <rFont val="Calibri"/>
        <family val="2"/>
        <charset val="238"/>
        <scheme val="minor"/>
      </rPr>
      <t>12.936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</si>
  <si>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We have a Vision</t>
  </si>
  <si>
    <r>
      <t xml:space="preserve">S1NDY       </t>
    </r>
    <r>
      <rPr>
        <b/>
        <sz val="11"/>
        <color rgb="FF0000FF"/>
        <rFont val="Calibri"/>
        <family val="2"/>
        <charset val="238"/>
        <scheme val="minor"/>
      </rPr>
      <t>11.551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</si>
  <si>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_V-M_       </t>
    </r>
    <r>
      <rPr>
        <b/>
        <sz val="11"/>
        <color rgb="FF0000FF"/>
        <rFont val="Calibri"/>
        <family val="2"/>
        <charset val="238"/>
        <scheme val="minor"/>
      </rPr>
      <t>12.968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</si>
  <si>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ODLCS       </t>
    </r>
    <r>
      <rPr>
        <b/>
        <sz val="11"/>
        <color rgb="FF0000FF"/>
        <rFont val="Calibri"/>
        <family val="2"/>
        <charset val="238"/>
        <scheme val="minor"/>
      </rPr>
      <t>8.564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</si>
  <si>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ORLY DEVIATEJ LÉGIE</t>
  </si>
  <si>
    <t>Předsunutá základna 2</t>
  </si>
  <si>
    <r>
      <t xml:space="preserve">RO-VF       </t>
    </r>
    <r>
      <rPr>
        <b/>
        <sz val="11"/>
        <color rgb="FF0000FF"/>
        <rFont val="Calibri"/>
        <family val="2"/>
        <charset val="238"/>
        <scheme val="minor"/>
      </rPr>
      <t>9.457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</si>
  <si>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N_3       </t>
    </r>
    <r>
      <rPr>
        <b/>
        <sz val="11"/>
        <color rgb="FF0000FF"/>
        <rFont val="Calibri"/>
        <family val="2"/>
        <charset val="238"/>
        <scheme val="minor"/>
      </rPr>
      <t>7.096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</si>
  <si>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Niepokanani 3</t>
  </si>
  <si>
    <r>
      <t xml:space="preserve">BALEC       </t>
    </r>
    <r>
      <rPr>
        <b/>
        <sz val="11"/>
        <color rgb="FF0000FF"/>
        <rFont val="Calibri"/>
        <family val="2"/>
        <charset val="238"/>
        <scheme val="minor"/>
      </rPr>
      <t>12.618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</si>
  <si>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Kista_1</t>
  </si>
  <si>
    <t>Kocek1</t>
  </si>
  <si>
    <t>SVKjhony</t>
  </si>
  <si>
    <t>Kubajznik</t>
  </si>
  <si>
    <t>hajime92</t>
  </si>
  <si>
    <t>beofe</t>
  </si>
  <si>
    <r>
      <t xml:space="preserve">DAC_R       </t>
    </r>
    <r>
      <rPr>
        <b/>
        <sz val="11"/>
        <color rgb="FF0000FF"/>
        <rFont val="Calibri"/>
        <family val="2"/>
        <charset val="238"/>
        <scheme val="minor"/>
      </rPr>
      <t>10.720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</si>
  <si>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TUZEX       </t>
    </r>
    <r>
      <rPr>
        <b/>
        <sz val="11"/>
        <color rgb="FF0000FF"/>
        <rFont val="Calibri"/>
        <family val="2"/>
        <charset val="238"/>
        <scheme val="minor"/>
      </rPr>
      <t>8.914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</si>
  <si>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******</t>
  </si>
  <si>
    <r>
      <t xml:space="preserve">OMGII       </t>
    </r>
    <r>
      <rPr>
        <b/>
        <sz val="11"/>
        <color rgb="FF0000FF"/>
        <rFont val="Calibri"/>
        <family val="2"/>
        <charset val="238"/>
        <scheme val="minor"/>
      </rPr>
      <t>10.619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</si>
  <si>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Himmlesdorf 1</t>
  </si>
  <si>
    <r>
      <t xml:space="preserve">ASPR       </t>
    </r>
    <r>
      <rPr>
        <b/>
        <sz val="11"/>
        <color rgb="FF0000FF"/>
        <rFont val="Calibri"/>
        <family val="2"/>
        <charset val="238"/>
        <scheme val="minor"/>
      </rPr>
      <t>10.045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</si>
  <si>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MJW       </t>
    </r>
    <r>
      <rPr>
        <b/>
        <sz val="11"/>
        <color rgb="FF0000FF"/>
        <rFont val="Calibri"/>
        <family val="2"/>
        <charset val="238"/>
        <scheme val="minor"/>
      </rPr>
      <t>11.740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</si>
  <si>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Elitarna Polska</t>
  </si>
  <si>
    <t>Krabičky</t>
  </si>
  <si>
    <t>Měsíc + rok</t>
  </si>
  <si>
    <t>Počet ofenzív</t>
  </si>
  <si>
    <t>Listopad2022</t>
  </si>
  <si>
    <t>BILANCE OFENZÍV CORMA</t>
  </si>
  <si>
    <t>Leden 2023</t>
  </si>
  <si>
    <t>Únor 2023</t>
  </si>
  <si>
    <t>Březen 2023</t>
  </si>
  <si>
    <t>Duben 2023</t>
  </si>
  <si>
    <t>Květen 2023</t>
  </si>
  <si>
    <t>Červen 2023</t>
  </si>
  <si>
    <t>Červenec 2023</t>
  </si>
  <si>
    <t>Srpen 2023</t>
  </si>
  <si>
    <t>Září 2023</t>
  </si>
  <si>
    <t>Říjen 2023</t>
  </si>
  <si>
    <t>Listopad 2023</t>
  </si>
  <si>
    <t>Prosinec 2023</t>
  </si>
  <si>
    <t>Prosinec 2022</t>
  </si>
  <si>
    <t xml:space="preserve">Suma celkem </t>
  </si>
  <si>
    <t>Suma v procentech</t>
  </si>
  <si>
    <t>Krabičky za měsíc  2022</t>
  </si>
  <si>
    <t>Celkem</t>
  </si>
  <si>
    <t>ÚSPĚŠNOST NA MAPÁCH</t>
  </si>
  <si>
    <t>Celkem 2021</t>
  </si>
  <si>
    <t>Celkem 2022</t>
  </si>
  <si>
    <t>Počet ofenzív za měsíc</t>
  </si>
  <si>
    <t>Vítězné ofenzívy za měsíc</t>
  </si>
  <si>
    <t>Prohrané ofenzívy za měsíc</t>
  </si>
  <si>
    <t>Krabičky za měsíc za měsíc</t>
  </si>
  <si>
    <t>Remizované ofenzívy za měsíc</t>
  </si>
  <si>
    <r>
      <t xml:space="preserve">-B-U-       </t>
    </r>
    <r>
      <rPr>
        <b/>
        <sz val="11"/>
        <color rgb="FF0000FF"/>
        <rFont val="Calibri"/>
        <family val="2"/>
        <charset val="238"/>
        <scheme val="minor"/>
      </rPr>
      <t>12.353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</si>
  <si>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FANATIKOSI</t>
  </si>
  <si>
    <r>
      <t xml:space="preserve">KJIAD       </t>
    </r>
    <r>
      <rPr>
        <b/>
        <sz val="11"/>
        <color rgb="FF0000FF"/>
        <rFont val="Calibri"/>
        <family val="2"/>
        <charset val="238"/>
        <scheme val="minor"/>
      </rPr>
      <t>7.699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</si>
  <si>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UKRAINE_SLAVA_3Cy</t>
  </si>
  <si>
    <r>
      <t xml:space="preserve">PL_AK       </t>
    </r>
    <r>
      <rPr>
        <b/>
        <sz val="11"/>
        <color rgb="FF0000FF"/>
        <rFont val="Calibri"/>
        <family val="2"/>
        <charset val="238"/>
        <scheme val="minor"/>
      </rPr>
      <t>9.809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</si>
  <si>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NEOSX       </t>
    </r>
    <r>
      <rPr>
        <b/>
        <sz val="11"/>
        <color rgb="FF0000FF"/>
        <rFont val="Calibri"/>
        <family val="2"/>
        <charset val="238"/>
        <scheme val="minor"/>
      </rPr>
      <t>11.802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</si>
  <si>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N.e.o.s.X Clan</t>
  </si>
  <si>
    <r>
      <t xml:space="preserve">-F_R-       </t>
    </r>
    <r>
      <rPr>
        <b/>
        <sz val="11"/>
        <color rgb="FF0000FF"/>
        <rFont val="Calibri"/>
        <family val="2"/>
        <charset val="238"/>
        <scheme val="minor"/>
      </rPr>
      <t>9.488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</si>
  <si>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Finally Retired</t>
  </si>
  <si>
    <r>
      <t xml:space="preserve">BD_CR       </t>
    </r>
    <r>
      <rPr>
        <b/>
        <sz val="11"/>
        <color rgb="FF0000FF"/>
        <rFont val="Calibri"/>
        <family val="2"/>
        <charset val="238"/>
        <scheme val="minor"/>
      </rPr>
      <t>12.610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</si>
  <si>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WI5H       </t>
    </r>
    <r>
      <rPr>
        <b/>
        <sz val="11"/>
        <color rgb="FF0000FF"/>
        <rFont val="Calibri"/>
        <family val="2"/>
        <charset val="238"/>
        <scheme val="minor"/>
      </rPr>
      <t>10.363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</si>
  <si>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Death Wish!</t>
  </si>
  <si>
    <r>
      <t xml:space="preserve">BALEC       </t>
    </r>
    <r>
      <rPr>
        <b/>
        <sz val="11"/>
        <color rgb="FF0000FF"/>
        <rFont val="Calibri"/>
        <family val="2"/>
        <charset val="238"/>
        <scheme val="minor"/>
      </rPr>
      <t>12.584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</si>
  <si>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JACKO       </t>
    </r>
    <r>
      <rPr>
        <b/>
        <sz val="11"/>
        <color rgb="FF0000FF"/>
        <rFont val="Calibri"/>
        <family val="2"/>
        <charset val="238"/>
        <scheme val="minor"/>
      </rPr>
      <t>9.747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</si>
  <si>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Jámbor</t>
  </si>
  <si>
    <r>
      <t xml:space="preserve">VA-HA       </t>
    </r>
    <r>
      <rPr>
        <b/>
        <sz val="11"/>
        <color rgb="FF0000FF"/>
        <rFont val="Calibri"/>
        <family val="2"/>
        <charset val="238"/>
        <scheme val="minor"/>
      </rPr>
      <t>12.106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</si>
  <si>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CZMA       </t>
    </r>
    <r>
      <rPr>
        <b/>
        <sz val="11"/>
        <color rgb="FF0000FF"/>
        <rFont val="Calibri"/>
        <family val="2"/>
        <charset val="238"/>
        <scheme val="minor"/>
      </rPr>
      <t>12.694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</si>
  <si>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Czech Madness</t>
  </si>
  <si>
    <r>
      <t xml:space="preserve">K4W4L       </t>
    </r>
    <r>
      <rPr>
        <b/>
        <sz val="11"/>
        <color rgb="FF0000FF"/>
        <rFont val="Calibri"/>
        <family val="2"/>
        <charset val="238"/>
        <scheme val="minor"/>
      </rPr>
      <t>9.639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</si>
  <si>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Krawall</t>
  </si>
  <si>
    <t>Brmbrm77</t>
  </si>
  <si>
    <r>
      <t xml:space="preserve">A_A_D       </t>
    </r>
    <r>
      <rPr>
        <b/>
        <sz val="11"/>
        <color rgb="FF0000FF"/>
        <rFont val="Calibri"/>
        <family val="2"/>
        <charset val="238"/>
        <scheme val="minor"/>
      </rPr>
      <t>11.229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</si>
  <si>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-ODP-       </t>
    </r>
    <r>
      <rPr>
        <b/>
        <sz val="11"/>
        <color rgb="FF0000FF"/>
        <rFont val="Calibri"/>
        <family val="2"/>
        <charset val="238"/>
        <scheme val="minor"/>
      </rPr>
      <t>10.272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</si>
  <si>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HRD-       </t>
    </r>
    <r>
      <rPr>
        <b/>
        <sz val="11"/>
        <color rgb="FF0000FF"/>
        <rFont val="Calibri"/>
        <family val="2"/>
        <charset val="238"/>
        <scheme val="minor"/>
      </rPr>
      <t>11.130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</si>
  <si>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UTPXD       </t>
    </r>
    <r>
      <rPr>
        <b/>
        <sz val="11"/>
        <color rgb="FF0000FF"/>
        <rFont val="Calibri"/>
        <family val="2"/>
        <charset val="238"/>
        <scheme val="minor"/>
      </rPr>
      <t>12.287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</si>
  <si>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ULTIMATE PRO</t>
  </si>
  <si>
    <r>
      <t xml:space="preserve">_D-V_       </t>
    </r>
    <r>
      <rPr>
        <b/>
        <sz val="11"/>
        <color rgb="FF0000FF"/>
        <rFont val="Calibri"/>
        <family val="2"/>
        <charset val="238"/>
        <scheme val="minor"/>
      </rPr>
      <t>8.763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</si>
  <si>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Die_Verurteilten</t>
  </si>
  <si>
    <r>
      <t xml:space="preserve">RO-VF       </t>
    </r>
    <r>
      <rPr>
        <b/>
        <sz val="11"/>
        <color rgb="FF0000FF"/>
        <rFont val="Calibri"/>
        <family val="2"/>
        <charset val="238"/>
        <scheme val="minor"/>
      </rPr>
      <t>9.585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</si>
  <si>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STEL       </t>
    </r>
    <r>
      <rPr>
        <b/>
        <sz val="11"/>
        <color rgb="FF0000FF"/>
        <rFont val="Calibri"/>
        <family val="2"/>
        <charset val="238"/>
        <scheme val="minor"/>
      </rPr>
      <t>9.885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</si>
  <si>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S-TELL (UKR)</t>
  </si>
  <si>
    <r>
      <t xml:space="preserve">S1NDY       </t>
    </r>
    <r>
      <rPr>
        <b/>
        <sz val="11"/>
        <color rgb="FF0000FF"/>
        <rFont val="Calibri"/>
        <family val="2"/>
        <charset val="238"/>
        <scheme val="minor"/>
      </rPr>
      <t>11.955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</si>
  <si>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TSZVE       </t>
    </r>
    <r>
      <rPr>
        <b/>
        <sz val="11"/>
        <color rgb="FF0000FF"/>
        <rFont val="Calibri"/>
        <family val="2"/>
        <charset val="238"/>
        <scheme val="minor"/>
      </rPr>
      <t>9.015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</si>
  <si>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TURUL SZÖVETSÉGE</t>
  </si>
  <si>
    <r>
      <t xml:space="preserve">STYK5       </t>
    </r>
    <r>
      <rPr>
        <b/>
        <sz val="11"/>
        <color rgb="FF0000FF"/>
        <rFont val="Calibri"/>
        <family val="2"/>
        <charset val="238"/>
        <scheme val="minor"/>
      </rPr>
      <t>13.051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</si>
  <si>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BALEC       </t>
    </r>
    <r>
      <rPr>
        <b/>
        <sz val="11"/>
        <color rgb="FF0000FF"/>
        <rFont val="Calibri"/>
        <family val="2"/>
        <charset val="238"/>
        <scheme val="minor"/>
      </rPr>
      <t>10.567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</si>
  <si>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_MRM_       </t>
    </r>
    <r>
      <rPr>
        <b/>
        <sz val="11"/>
        <color rgb="FF0000FF"/>
        <rFont val="Calibri"/>
        <family val="2"/>
        <charset val="238"/>
        <scheme val="minor"/>
      </rPr>
      <t>6.967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</si>
  <si>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M.R.M</t>
  </si>
  <si>
    <r>
      <t xml:space="preserve">ATES       </t>
    </r>
    <r>
      <rPr>
        <b/>
        <sz val="11"/>
        <color rgb="FF0000FF"/>
        <rFont val="Calibri"/>
        <family val="2"/>
        <charset val="238"/>
        <scheme val="minor"/>
      </rPr>
      <t>10.421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</si>
  <si>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B-S-K       </t>
    </r>
    <r>
      <rPr>
        <b/>
        <sz val="11"/>
        <color rgb="FF0000FF"/>
        <rFont val="Calibri"/>
        <family val="2"/>
        <charset val="238"/>
        <scheme val="minor"/>
      </rPr>
      <t>6.878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</si>
  <si>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B_L_A_C_K_S_H_A_R_K</t>
  </si>
  <si>
    <t>Belink</t>
  </si>
  <si>
    <r>
      <t xml:space="preserve">LV-CS       </t>
    </r>
    <r>
      <rPr>
        <b/>
        <sz val="11"/>
        <color rgb="FF0000FF"/>
        <rFont val="Calibri"/>
        <family val="2"/>
        <charset val="238"/>
        <scheme val="minor"/>
      </rPr>
      <t>9.864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</si>
  <si>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Rybářskž přístav 2</t>
  </si>
  <si>
    <r>
      <t xml:space="preserve">****       </t>
    </r>
    <r>
      <rPr>
        <b/>
        <sz val="11"/>
        <color rgb="FF0000FF"/>
        <rFont val="Calibri"/>
        <family val="2"/>
        <charset val="238"/>
        <scheme val="minor"/>
      </rPr>
      <t>9.609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</si>
  <si>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chaloupka12</t>
  </si>
  <si>
    <t>Ofenzívy klanu CORMA - Prosinec 2022</t>
  </si>
  <si>
    <r>
      <t xml:space="preserve">SAYG1       </t>
    </r>
    <r>
      <rPr>
        <b/>
        <sz val="11"/>
        <color rgb="FF0000FF"/>
        <rFont val="Calibri"/>
        <family val="2"/>
        <charset val="238"/>
        <scheme val="minor"/>
      </rPr>
      <t>9.183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</si>
  <si>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UG_UA       </t>
    </r>
    <r>
      <rPr>
        <b/>
        <sz val="11"/>
        <color rgb="FF0000FF"/>
        <rFont val="Calibri"/>
        <family val="2"/>
        <charset val="238"/>
        <scheme val="minor"/>
      </rPr>
      <t>10.384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</si>
  <si>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-FMG-       </t>
    </r>
    <r>
      <rPr>
        <b/>
        <sz val="11"/>
        <color rgb="FF0000FF"/>
        <rFont val="Calibri"/>
        <family val="2"/>
        <charset val="238"/>
        <scheme val="minor"/>
      </rPr>
      <t>8.806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</si>
  <si>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FUMAR MATA</t>
  </si>
  <si>
    <r>
      <t xml:space="preserve">DESFA       </t>
    </r>
    <r>
      <rPr>
        <b/>
        <sz val="11"/>
        <color rgb="FF0000FF"/>
        <rFont val="Calibri"/>
        <family val="2"/>
        <charset val="238"/>
        <scheme val="minor"/>
      </rPr>
      <t>9.577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</si>
  <si>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Des Fantomes</t>
  </si>
  <si>
    <r>
      <t xml:space="preserve">ACR11       </t>
    </r>
    <r>
      <rPr>
        <b/>
        <sz val="11"/>
        <color rgb="FF0000FF"/>
        <rFont val="Calibri"/>
        <family val="2"/>
        <charset val="238"/>
        <scheme val="minor"/>
      </rPr>
      <t>8.491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</si>
  <si>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VA-HA       </t>
    </r>
    <r>
      <rPr>
        <b/>
        <sz val="11"/>
        <color rgb="FF0000FF"/>
        <rFont val="Calibri"/>
        <family val="2"/>
        <charset val="238"/>
        <scheme val="minor"/>
      </rPr>
      <t>12.245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</si>
  <si>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B_BOY       </t>
    </r>
    <r>
      <rPr>
        <b/>
        <sz val="11"/>
        <color rgb="FF0000FF"/>
        <rFont val="Calibri"/>
        <family val="2"/>
        <charset val="238"/>
        <scheme val="minor"/>
      </rPr>
      <t>10.476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</si>
  <si>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GROM2       </t>
    </r>
    <r>
      <rPr>
        <b/>
        <sz val="11"/>
        <color rgb="FF0000FF"/>
        <rFont val="Calibri"/>
        <family val="2"/>
        <charset val="238"/>
        <scheme val="minor"/>
      </rPr>
      <t>9.308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</si>
  <si>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GROM.</t>
  </si>
  <si>
    <r>
      <t xml:space="preserve">N112       </t>
    </r>
    <r>
      <rPr>
        <b/>
        <sz val="11"/>
        <color rgb="FF0000FF"/>
        <rFont val="Calibri"/>
        <family val="2"/>
        <charset val="238"/>
        <scheme val="minor"/>
      </rPr>
      <t>9.737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</si>
  <si>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WEY       </t>
    </r>
    <r>
      <rPr>
        <b/>
        <sz val="11"/>
        <color rgb="FF0000FF"/>
        <rFont val="Calibri"/>
        <family val="2"/>
        <charset val="238"/>
        <scheme val="minor"/>
      </rPr>
      <t>9.925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</si>
  <si>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WE EAT YOU</t>
  </si>
  <si>
    <r>
      <t xml:space="preserve">SLIDE       </t>
    </r>
    <r>
      <rPr>
        <b/>
        <sz val="11"/>
        <color rgb="FF0000FF"/>
        <rFont val="Calibri"/>
        <family val="2"/>
        <charset val="238"/>
        <scheme val="minor"/>
      </rPr>
      <t>10.033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</si>
  <si>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The world of rum and deth</t>
  </si>
  <si>
    <t>Předsunutá základna  2</t>
  </si>
  <si>
    <r>
      <t xml:space="preserve">-SIS-       </t>
    </r>
    <r>
      <rPr>
        <b/>
        <sz val="11"/>
        <color rgb="FF0000FF"/>
        <rFont val="Calibri"/>
        <family val="2"/>
        <charset val="238"/>
        <scheme val="minor"/>
      </rPr>
      <t>10.328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</si>
  <si>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ARIZA       </t>
    </r>
    <r>
      <rPr>
        <b/>
        <sz val="11"/>
        <color rgb="FF0000FF"/>
        <rFont val="Calibri"/>
        <family val="2"/>
        <charset val="238"/>
        <scheme val="minor"/>
      </rPr>
      <t>7.779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</si>
  <si>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KAFASI KIRIKLAR - THIS IS TURKEY</t>
  </si>
  <si>
    <t>GÖKBÖRÜ TABURU</t>
  </si>
  <si>
    <r>
      <t xml:space="preserve">_EFE_       </t>
    </r>
    <r>
      <rPr>
        <b/>
        <sz val="11"/>
        <color rgb="FF0000FF"/>
        <rFont val="Calibri"/>
        <family val="2"/>
        <charset val="238"/>
        <scheme val="minor"/>
      </rPr>
      <t>6.682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</si>
  <si>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ATFR       </t>
    </r>
    <r>
      <rPr>
        <b/>
        <sz val="11"/>
        <color rgb="FF0000FF"/>
        <rFont val="Calibri"/>
        <family val="2"/>
        <charset val="238"/>
        <scheme val="minor"/>
      </rPr>
      <t>9.401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</si>
  <si>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AT´Corp francaise</t>
  </si>
  <si>
    <r>
      <t xml:space="preserve">MEXL       </t>
    </r>
    <r>
      <rPr>
        <b/>
        <sz val="11"/>
        <color rgb="FF0000FF"/>
        <rFont val="Calibri"/>
        <family val="2"/>
        <charset val="238"/>
        <scheme val="minor"/>
      </rPr>
      <t>8.153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</si>
  <si>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Militibus ex lux</t>
  </si>
  <si>
    <r>
      <t xml:space="preserve">_BWR_       </t>
    </r>
    <r>
      <rPr>
        <b/>
        <sz val="11"/>
        <color rgb="FF0000FF"/>
        <rFont val="Calibri"/>
        <family val="2"/>
        <charset val="238"/>
        <scheme val="minor"/>
      </rPr>
      <t>9.921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</si>
  <si>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BLACK WOLFS ROMANIA</t>
  </si>
  <si>
    <r>
      <t xml:space="preserve">CW-RO       </t>
    </r>
    <r>
      <rPr>
        <b/>
        <sz val="11"/>
        <color rgb="FF0000FF"/>
        <rFont val="Calibri"/>
        <family val="2"/>
        <charset val="238"/>
        <scheme val="minor"/>
      </rPr>
      <t>9.677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</si>
  <si>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ROMANIAN CARPATHIAN WOLVES</t>
  </si>
  <si>
    <r>
      <t xml:space="preserve">3DBFL       </t>
    </r>
    <r>
      <rPr>
        <b/>
        <sz val="11"/>
        <color rgb="FF0000FF"/>
        <rFont val="Calibri"/>
        <family val="2"/>
        <charset val="238"/>
        <scheme val="minor"/>
      </rPr>
      <t>10.181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</si>
  <si>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WWOLF       </t>
    </r>
    <r>
      <rPr>
        <b/>
        <sz val="11"/>
        <color rgb="FF0000FF"/>
        <rFont val="Calibri"/>
        <family val="2"/>
        <charset val="238"/>
        <scheme val="minor"/>
      </rPr>
      <t>9.511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</si>
  <si>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KIN5S       </t>
    </r>
    <r>
      <rPr>
        <b/>
        <sz val="11"/>
        <color rgb="FF0000FF"/>
        <rFont val="Calibri"/>
        <family val="2"/>
        <charset val="238"/>
        <scheme val="minor"/>
      </rPr>
      <t>9.611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</si>
  <si>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KINGS CZ/SK</t>
  </si>
  <si>
    <r>
      <t xml:space="preserve">VA-HA       </t>
    </r>
    <r>
      <rPr>
        <b/>
        <sz val="11"/>
        <color rgb="FF0000FF"/>
        <rFont val="Calibri"/>
        <family val="2"/>
        <charset val="238"/>
        <scheme val="minor"/>
      </rPr>
      <t>9.930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</si>
  <si>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CZMAF       </t>
    </r>
    <r>
      <rPr>
        <b/>
        <sz val="11"/>
        <color rgb="FF0000FF"/>
        <rFont val="Calibri"/>
        <family val="2"/>
        <charset val="238"/>
        <scheme val="minor"/>
      </rPr>
      <t>9.740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</si>
  <si>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HRVJ       </t>
    </r>
    <r>
      <rPr>
        <b/>
        <sz val="11"/>
        <color rgb="FF0000FF"/>
        <rFont val="Calibri"/>
        <family val="2"/>
        <charset val="238"/>
        <scheme val="minor"/>
      </rPr>
      <t>9.555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</si>
  <si>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DESTD       </t>
    </r>
    <r>
      <rPr>
        <b/>
        <sz val="11"/>
        <color rgb="FF0000FF"/>
        <rFont val="Calibri"/>
        <family val="2"/>
        <charset val="238"/>
        <scheme val="minor"/>
      </rPr>
      <t>8.790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</si>
  <si>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1FP-S       </t>
    </r>
    <r>
      <rPr>
        <b/>
        <sz val="11"/>
        <color rgb="FF0000FF"/>
        <rFont val="Calibri"/>
        <family val="2"/>
        <charset val="238"/>
        <scheme val="minor"/>
      </rPr>
      <t>8.759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</si>
  <si>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S1NDY       </t>
    </r>
    <r>
      <rPr>
        <b/>
        <sz val="11"/>
        <color rgb="FF0000FF"/>
        <rFont val="Calibri"/>
        <family val="2"/>
        <charset val="238"/>
        <scheme val="minor"/>
      </rPr>
      <t>8.839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</si>
  <si>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EVA-2       </t>
    </r>
    <r>
      <rPr>
        <b/>
        <sz val="11"/>
        <color rgb="FF0000FF"/>
        <rFont val="Calibri"/>
        <family val="2"/>
        <charset val="238"/>
        <scheme val="minor"/>
      </rPr>
      <t>9.036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</si>
  <si>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Team EVA-2</t>
  </si>
  <si>
    <r>
      <t xml:space="preserve">CS-MD       </t>
    </r>
    <r>
      <rPr>
        <b/>
        <sz val="11"/>
        <color rgb="FF0000FF"/>
        <rFont val="Calibri"/>
        <family val="2"/>
        <charset val="238"/>
        <scheme val="minor"/>
      </rPr>
      <t>9.322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</si>
  <si>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ČeskoSlovenská Mechanizovaná Divize</t>
  </si>
  <si>
    <r>
      <t xml:space="preserve">S1NDY       </t>
    </r>
    <r>
      <rPr>
        <b/>
        <sz val="11"/>
        <color rgb="FF0000FF"/>
        <rFont val="Calibri"/>
        <family val="2"/>
        <charset val="238"/>
        <scheme val="minor"/>
      </rPr>
      <t>9.839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</si>
  <si>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BG       </t>
    </r>
    <r>
      <rPr>
        <b/>
        <sz val="11"/>
        <color rgb="FF0000FF"/>
        <rFont val="Calibri"/>
        <family val="2"/>
        <charset val="238"/>
        <scheme val="minor"/>
      </rPr>
      <t>10.410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</si>
  <si>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The Bulgarian Official Clan</t>
  </si>
  <si>
    <r>
      <t xml:space="preserve">UG_UA       </t>
    </r>
    <r>
      <rPr>
        <b/>
        <sz val="11"/>
        <color rgb="FF0000FF"/>
        <rFont val="Calibri"/>
        <family val="2"/>
        <charset val="238"/>
        <scheme val="minor"/>
      </rPr>
      <t>10.490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</si>
  <si>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H_BB       </t>
    </r>
    <r>
      <rPr>
        <b/>
        <sz val="11"/>
        <color rgb="FF0000FF"/>
        <rFont val="Calibri"/>
        <family val="2"/>
        <charset val="238"/>
        <scheme val="minor"/>
      </rPr>
      <t>9.160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</si>
  <si>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Hungarian Bad Bulls</t>
  </si>
  <si>
    <r>
      <t xml:space="preserve">CHAFO       </t>
    </r>
    <r>
      <rPr>
        <b/>
        <sz val="11"/>
        <color rgb="FF0000FF"/>
        <rFont val="Calibri"/>
        <family val="2"/>
        <charset val="238"/>
        <scheme val="minor"/>
      </rPr>
      <t>5.796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</si>
  <si>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Chaos Followers</t>
  </si>
  <si>
    <r>
      <t xml:space="preserve">777UA       </t>
    </r>
    <r>
      <rPr>
        <b/>
        <sz val="11"/>
        <color rgb="FF0000FF"/>
        <rFont val="Calibri"/>
        <family val="2"/>
        <charset val="238"/>
        <scheme val="minor"/>
      </rPr>
      <t>10.142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</si>
  <si>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Heroes of Ukraine</t>
  </si>
  <si>
    <r>
      <t xml:space="preserve">B-BOY       </t>
    </r>
    <r>
      <rPr>
        <b/>
        <sz val="11"/>
        <color rgb="FF0000FF"/>
        <rFont val="Calibri"/>
        <family val="2"/>
        <charset val="238"/>
        <scheme val="minor"/>
      </rPr>
      <t>10.548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</si>
  <si>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EX-RO       </t>
    </r>
    <r>
      <rPr>
        <b/>
        <sz val="11"/>
        <color rgb="FF0000FF"/>
        <rFont val="Calibri"/>
        <family val="2"/>
        <charset val="238"/>
        <scheme val="minor"/>
      </rPr>
      <t>9.333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</si>
  <si>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EXILATII</t>
  </si>
  <si>
    <r>
      <t xml:space="preserve">-SNOW       </t>
    </r>
    <r>
      <rPr>
        <b/>
        <sz val="11"/>
        <color rgb="FF0000FF"/>
        <rFont val="Calibri"/>
        <family val="2"/>
        <charset val="238"/>
        <scheme val="minor"/>
      </rPr>
      <t>10.534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</si>
  <si>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-SNOW</t>
  </si>
  <si>
    <t>KabronCZE</t>
  </si>
  <si>
    <r>
      <t xml:space="preserve">CASPR       </t>
    </r>
    <r>
      <rPr>
        <b/>
        <sz val="11"/>
        <color rgb="FF0000FF"/>
        <rFont val="Calibri"/>
        <family val="2"/>
        <charset val="238"/>
        <scheme val="minor"/>
      </rPr>
      <t>10.534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</si>
  <si>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MYDAY       </t>
    </r>
    <r>
      <rPr>
        <b/>
        <sz val="11"/>
        <color rgb="FF0000FF"/>
        <rFont val="Calibri"/>
        <family val="2"/>
        <charset val="238"/>
        <scheme val="minor"/>
      </rPr>
      <t>8.863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</si>
  <si>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Remember Of Mayday</t>
  </si>
  <si>
    <r>
      <t xml:space="preserve">CLAP       </t>
    </r>
    <r>
      <rPr>
        <b/>
        <sz val="11"/>
        <color rgb="FF0000FF"/>
        <rFont val="Calibri"/>
        <family val="2"/>
        <charset val="238"/>
        <scheme val="minor"/>
      </rPr>
      <t>8.358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</si>
  <si>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EZ Clap</t>
  </si>
  <si>
    <t>Karélie</t>
  </si>
  <si>
    <r>
      <t xml:space="preserve">BG_FR       </t>
    </r>
    <r>
      <rPr>
        <b/>
        <sz val="11"/>
        <color rgb="FF0000FF"/>
        <rFont val="Calibri"/>
        <family val="2"/>
        <charset val="238"/>
        <scheme val="minor"/>
      </rPr>
      <t>9.345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</si>
  <si>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LGACY       </t>
    </r>
    <r>
      <rPr>
        <b/>
        <sz val="11"/>
        <color rgb="FF0000FF"/>
        <rFont val="Calibri"/>
        <family val="2"/>
        <charset val="238"/>
        <scheme val="minor"/>
      </rPr>
      <t>9.503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</si>
  <si>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UNI-       </t>
    </r>
    <r>
      <rPr>
        <b/>
        <sz val="11"/>
        <color rgb="FF0000FF"/>
        <rFont val="Calibri"/>
        <family val="2"/>
        <charset val="238"/>
        <scheme val="minor"/>
      </rPr>
      <t>8.544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</si>
  <si>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MJW       </t>
    </r>
    <r>
      <rPr>
        <b/>
        <sz val="11"/>
        <color rgb="FF0000FF"/>
        <rFont val="Calibri"/>
        <family val="2"/>
        <charset val="238"/>
        <scheme val="minor"/>
      </rPr>
      <t>9.744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</si>
  <si>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WWOLF       </t>
    </r>
    <r>
      <rPr>
        <b/>
        <sz val="11"/>
        <color rgb="FF0000FF"/>
        <rFont val="Calibri"/>
        <family val="2"/>
        <charset val="238"/>
        <scheme val="minor"/>
      </rPr>
      <t>9.560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</si>
  <si>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STYK5       </t>
    </r>
    <r>
      <rPr>
        <b/>
        <sz val="11"/>
        <color rgb="FF0000FF"/>
        <rFont val="Calibri"/>
        <family val="2"/>
        <charset val="238"/>
        <scheme val="minor"/>
      </rPr>
      <t>10.588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</si>
  <si>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USO       </t>
    </r>
    <r>
      <rPr>
        <b/>
        <sz val="11"/>
        <color rgb="FF0000FF"/>
        <rFont val="Calibri"/>
        <family val="2"/>
        <charset val="238"/>
        <scheme val="minor"/>
      </rPr>
      <t>10.545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</si>
  <si>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Útvar speciálních operací</t>
  </si>
  <si>
    <r>
      <t xml:space="preserve">WI5H       </t>
    </r>
    <r>
      <rPr>
        <b/>
        <sz val="11"/>
        <color rgb="FF0000FF"/>
        <rFont val="Calibri"/>
        <family val="2"/>
        <charset val="238"/>
        <scheme val="minor"/>
      </rPr>
      <t>10.506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</si>
  <si>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POULE       </t>
    </r>
    <r>
      <rPr>
        <b/>
        <sz val="11"/>
        <color rgb="FF0000FF"/>
        <rFont val="Calibri"/>
        <family val="2"/>
        <charset val="238"/>
        <scheme val="minor"/>
      </rPr>
      <t>8.815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</si>
  <si>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Chick-Team</t>
  </si>
  <si>
    <r>
      <t xml:space="preserve">OMGII       </t>
    </r>
    <r>
      <rPr>
        <b/>
        <sz val="11"/>
        <color rgb="FF0000FF"/>
        <rFont val="Calibri"/>
        <family val="2"/>
        <charset val="238"/>
        <scheme val="minor"/>
      </rPr>
      <t>10.436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</si>
  <si>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OMGII - Brain ON start-</t>
  </si>
  <si>
    <r>
      <t xml:space="preserve">1721       </t>
    </r>
    <r>
      <rPr>
        <b/>
        <sz val="11"/>
        <color rgb="FF0000FF"/>
        <rFont val="Calibri"/>
        <family val="2"/>
        <charset val="238"/>
        <scheme val="minor"/>
      </rPr>
      <t>9.117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</si>
  <si>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IMPERIJA</t>
  </si>
  <si>
    <r>
      <t xml:space="preserve">EV-UA       </t>
    </r>
    <r>
      <rPr>
        <b/>
        <sz val="11"/>
        <color rgb="FF0000FF"/>
        <rFont val="Calibri"/>
        <family val="2"/>
        <charset val="238"/>
        <scheme val="minor"/>
      </rPr>
      <t>11.388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</si>
  <si>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Zli Bdžoli Ukrajini</t>
  </si>
  <si>
    <r>
      <t xml:space="preserve">HOROR       </t>
    </r>
    <r>
      <rPr>
        <b/>
        <sz val="11"/>
        <color rgb="FF0000FF"/>
        <rFont val="Calibri"/>
        <family val="2"/>
        <charset val="238"/>
        <scheme val="minor"/>
      </rPr>
      <t>7.804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</si>
  <si>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Horror Mortis</t>
  </si>
  <si>
    <r>
      <t xml:space="preserve">TUZEX       </t>
    </r>
    <r>
      <rPr>
        <b/>
        <sz val="11"/>
        <color rgb="FF0000FF"/>
        <rFont val="Calibri"/>
        <family val="2"/>
        <charset val="238"/>
        <scheme val="minor"/>
      </rPr>
      <t>9.133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</si>
  <si>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_Rainbow_</t>
  </si>
  <si>
    <t>__Rainbow__</t>
  </si>
  <si>
    <r>
      <t xml:space="preserve">BAKU       </t>
    </r>
    <r>
      <rPr>
        <b/>
        <sz val="11"/>
        <color rgb="FF0000FF"/>
        <rFont val="Calibri"/>
        <family val="2"/>
        <charset val="238"/>
        <scheme val="minor"/>
      </rPr>
      <t>9.822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</si>
  <si>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CASPR       </t>
    </r>
    <r>
      <rPr>
        <b/>
        <sz val="11"/>
        <color rgb="FF0000FF"/>
        <rFont val="Calibri"/>
        <family val="2"/>
        <charset val="238"/>
        <scheme val="minor"/>
      </rPr>
      <t>9.822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</si>
  <si>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STYK5       </t>
    </r>
    <r>
      <rPr>
        <b/>
        <sz val="11"/>
        <color rgb="FF0000FF"/>
        <rFont val="Calibri"/>
        <family val="2"/>
        <charset val="238"/>
        <scheme val="minor"/>
      </rPr>
      <t>10.428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</si>
  <si>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TZPD       </t>
    </r>
    <r>
      <rPr>
        <b/>
        <sz val="11"/>
        <color rgb="FF0000FF"/>
        <rFont val="Calibri"/>
        <family val="2"/>
        <charset val="238"/>
        <scheme val="minor"/>
      </rPr>
      <t>8.735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</si>
  <si>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Trpaslíci Z Pivního Doupěte</t>
  </si>
  <si>
    <r>
      <t xml:space="preserve">-S-H       </t>
    </r>
    <r>
      <rPr>
        <b/>
        <sz val="11"/>
        <color rgb="FF0000FF"/>
        <rFont val="Calibri"/>
        <family val="2"/>
        <charset val="238"/>
        <scheme val="minor"/>
      </rPr>
      <t>10.644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</si>
  <si>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Steel Hand</t>
  </si>
  <si>
    <r>
      <t xml:space="preserve">UG_UA       </t>
    </r>
    <r>
      <rPr>
        <b/>
        <sz val="11"/>
        <color rgb="FF0000FF"/>
        <rFont val="Calibri"/>
        <family val="2"/>
        <charset val="238"/>
        <scheme val="minor"/>
      </rPr>
      <t>10.573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</si>
  <si>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NOGOD       </t>
    </r>
    <r>
      <rPr>
        <b/>
        <sz val="11"/>
        <color rgb="FF0000FF"/>
        <rFont val="Calibri"/>
        <family val="2"/>
        <charset val="238"/>
        <scheme val="minor"/>
      </rPr>
      <t>8.551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</si>
  <si>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BOOST your BRAIN</t>
  </si>
  <si>
    <r>
      <t xml:space="preserve">RPD1       </t>
    </r>
    <r>
      <rPr>
        <b/>
        <sz val="11"/>
        <color rgb="FF0000FF"/>
        <rFont val="Calibri"/>
        <family val="2"/>
        <charset val="238"/>
        <scheme val="minor"/>
      </rPr>
      <t>8.695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</si>
  <si>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BG-WW       </t>
    </r>
    <r>
      <rPr>
        <b/>
        <sz val="11"/>
        <color rgb="FF0000FF"/>
        <rFont val="Calibri"/>
        <family val="2"/>
        <charset val="238"/>
        <scheme val="minor"/>
      </rPr>
      <t>9.106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</si>
  <si>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BULGARIAN WHITE WOLVES</t>
  </si>
  <si>
    <r>
      <t xml:space="preserve">MEXL       </t>
    </r>
    <r>
      <rPr>
        <b/>
        <sz val="11"/>
        <color rgb="FF0000FF"/>
        <rFont val="Calibri"/>
        <family val="2"/>
        <charset val="238"/>
        <scheme val="minor"/>
      </rPr>
      <t>8.450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</si>
  <si>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Biological Recombinant Algorithmic Intelligence Nexus</t>
  </si>
  <si>
    <r>
      <t xml:space="preserve">8RAIN       </t>
    </r>
    <r>
      <rPr>
        <b/>
        <sz val="11"/>
        <color rgb="FF0000FF"/>
        <rFont val="Calibri"/>
        <family val="2"/>
        <charset val="238"/>
        <scheme val="minor"/>
      </rPr>
      <t>10.383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</si>
  <si>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DACR       </t>
    </r>
    <r>
      <rPr>
        <b/>
        <sz val="11"/>
        <color rgb="FF0000FF"/>
        <rFont val="Calibri"/>
        <family val="2"/>
        <charset val="238"/>
        <scheme val="minor"/>
      </rPr>
      <t>10.630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</si>
  <si>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VA-HA       </t>
    </r>
    <r>
      <rPr>
        <b/>
        <sz val="11"/>
        <color rgb="FF0000FF"/>
        <rFont val="Calibri"/>
        <family val="2"/>
        <charset val="238"/>
        <scheme val="minor"/>
      </rPr>
      <t>10.208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</si>
  <si>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MYDAY       </t>
    </r>
    <r>
      <rPr>
        <b/>
        <sz val="11"/>
        <color rgb="FF0000FF"/>
        <rFont val="Calibri"/>
        <family val="2"/>
        <charset val="238"/>
        <scheme val="minor"/>
      </rPr>
      <t>9.033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</si>
  <si>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SZEX       </t>
    </r>
    <r>
      <rPr>
        <b/>
        <sz val="11"/>
        <color rgb="FF0000FF"/>
        <rFont val="Calibri"/>
        <family val="2"/>
        <charset val="238"/>
        <scheme val="minor"/>
      </rPr>
      <t>9.698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</si>
  <si>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PAJO       </t>
    </r>
    <r>
      <rPr>
        <b/>
        <sz val="11"/>
        <color rgb="FF0000FF"/>
        <rFont val="Calibri"/>
        <family val="2"/>
        <charset val="238"/>
        <scheme val="minor"/>
      </rPr>
      <t>8.824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</si>
  <si>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PAJSERI</t>
  </si>
  <si>
    <r>
      <t xml:space="preserve">GGHUN       </t>
    </r>
    <r>
      <rPr>
        <b/>
        <sz val="11"/>
        <color rgb="FF0000FF"/>
        <rFont val="Calibri"/>
        <family val="2"/>
        <charset val="238"/>
        <scheme val="minor"/>
      </rPr>
      <t>7.652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</si>
  <si>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Halhatatlanok Elveszett Légiója</t>
  </si>
  <si>
    <t>k 31.12.2022  (79 ofek)</t>
  </si>
  <si>
    <r>
      <t xml:space="preserve">777UA       </t>
    </r>
    <r>
      <rPr>
        <b/>
        <sz val="11"/>
        <color rgb="FF0000FF"/>
        <rFont val="Calibri"/>
        <family val="2"/>
        <charset val="238"/>
        <scheme val="minor"/>
      </rPr>
      <t>9.740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</si>
  <si>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MJW       </t>
    </r>
    <r>
      <rPr>
        <b/>
        <sz val="11"/>
        <color rgb="FF0000FF"/>
        <rFont val="Calibri"/>
        <family val="2"/>
        <charset val="238"/>
        <scheme val="minor"/>
      </rPr>
      <t>9.903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</si>
  <si>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Krabičky za měsíc</t>
  </si>
  <si>
    <r>
      <t xml:space="preserve">UG_UA       </t>
    </r>
    <r>
      <rPr>
        <b/>
        <sz val="11"/>
        <color rgb="FF0000FF"/>
        <rFont val="Calibri"/>
        <family val="2"/>
        <charset val="238"/>
        <scheme val="minor"/>
      </rPr>
      <t>10.523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</si>
  <si>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F4RM       </t>
    </r>
    <r>
      <rPr>
        <b/>
        <sz val="11"/>
        <color rgb="FF0000FF"/>
        <rFont val="Calibri"/>
        <family val="2"/>
        <charset val="238"/>
        <scheme val="minor"/>
      </rPr>
      <t>7.243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</si>
  <si>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F4rm from redLine - Oue speciality…</t>
  </si>
  <si>
    <r>
      <t xml:space="preserve">UTPXD      </t>
    </r>
    <r>
      <rPr>
        <b/>
        <sz val="11"/>
        <color rgb="FF0000FF"/>
        <rFont val="Calibri"/>
        <family val="2"/>
        <charset val="238"/>
        <scheme val="minor"/>
      </rPr>
      <t>10.443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</si>
  <si>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WI5H       </t>
    </r>
    <r>
      <rPr>
        <b/>
        <sz val="11"/>
        <color rgb="FF0000FF"/>
        <rFont val="Calibri"/>
        <family val="2"/>
        <charset val="238"/>
        <scheme val="minor"/>
      </rPr>
      <t>10.766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</si>
  <si>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EL_G       </t>
    </r>
    <r>
      <rPr>
        <b/>
        <sz val="11"/>
        <color rgb="FF0000FF"/>
        <rFont val="Calibri"/>
        <family val="2"/>
        <charset val="238"/>
        <scheme val="minor"/>
      </rPr>
      <t>10.003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</si>
  <si>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ELDING</t>
  </si>
  <si>
    <r>
      <t xml:space="preserve">PIVE       </t>
    </r>
    <r>
      <rPr>
        <b/>
        <sz val="11"/>
        <color rgb="FF0000FF"/>
        <rFont val="Calibri"/>
        <family val="2"/>
        <charset val="238"/>
        <scheme val="minor"/>
      </rPr>
      <t>9.658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</si>
  <si>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PA_RS       </t>
    </r>
    <r>
      <rPr>
        <b/>
        <sz val="11"/>
        <color rgb="FF0000FF"/>
        <rFont val="Calibri"/>
        <family val="2"/>
        <charset val="238"/>
        <scheme val="minor"/>
      </rPr>
      <t>9.686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</si>
  <si>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-PARS-F54+F58</t>
  </si>
  <si>
    <r>
      <t xml:space="preserve">RPD1       </t>
    </r>
    <r>
      <rPr>
        <b/>
        <sz val="11"/>
        <color rgb="FF0000FF"/>
        <rFont val="Calibri"/>
        <family val="2"/>
        <charset val="238"/>
        <scheme val="minor"/>
      </rPr>
      <t>8.772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</si>
  <si>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CZMAF       </t>
    </r>
    <r>
      <rPr>
        <b/>
        <sz val="11"/>
        <color rgb="FF0000FF"/>
        <rFont val="Calibri"/>
        <family val="2"/>
        <charset val="238"/>
        <scheme val="minor"/>
      </rPr>
      <t>10.047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</si>
  <si>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Mkarélie 1</t>
  </si>
  <si>
    <r>
      <t xml:space="preserve">HVDRA       </t>
    </r>
    <r>
      <rPr>
        <b/>
        <sz val="11"/>
        <color rgb="FF0000FF"/>
        <rFont val="Calibri"/>
        <family val="2"/>
        <charset val="238"/>
        <scheme val="minor"/>
      </rPr>
      <t>9.951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</si>
  <si>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 xml:space="preserve">HVDRA    </t>
  </si>
  <si>
    <r>
      <t xml:space="preserve">1RCB       </t>
    </r>
    <r>
      <rPr>
        <b/>
        <sz val="11"/>
        <color rgb="FF0000FF"/>
        <rFont val="Calibri"/>
        <family val="2"/>
        <charset val="238"/>
        <scheme val="minor"/>
      </rPr>
      <t>9.967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</si>
  <si>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1er Régiment de ********* Bretons</t>
  </si>
  <si>
    <r>
      <t xml:space="preserve">MUN7E       </t>
    </r>
    <r>
      <rPr>
        <b/>
        <sz val="11"/>
        <color rgb="FF0000FF"/>
        <rFont val="Calibri"/>
        <family val="2"/>
        <charset val="238"/>
        <scheme val="minor"/>
      </rPr>
      <t>8.787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</si>
  <si>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-MUNJE-</t>
  </si>
  <si>
    <r>
      <t xml:space="preserve">ODLCS       </t>
    </r>
    <r>
      <rPr>
        <b/>
        <sz val="11"/>
        <color rgb="FF0000FF"/>
        <rFont val="Calibri"/>
        <family val="2"/>
        <charset val="238"/>
        <scheme val="minor"/>
      </rPr>
      <t>8.916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</si>
  <si>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SARAY       </t>
    </r>
    <r>
      <rPr>
        <b/>
        <sz val="11"/>
        <color rgb="FF0000FF"/>
        <rFont val="Calibri"/>
        <family val="2"/>
        <charset val="238"/>
        <scheme val="minor"/>
      </rPr>
      <t>8.470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</si>
  <si>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SARAY-UL SULTANILOR</t>
  </si>
  <si>
    <r>
      <t xml:space="preserve">V7EPS       </t>
    </r>
    <r>
      <rPr>
        <b/>
        <sz val="11"/>
        <color rgb="FF0000FF"/>
        <rFont val="Calibri"/>
        <family val="2"/>
        <charset val="238"/>
        <scheme val="minor"/>
      </rPr>
      <t>9.727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</si>
  <si>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Vitéz Tarczay Ervin Páncélos_Század</t>
  </si>
  <si>
    <r>
      <t xml:space="preserve">REDEG       </t>
    </r>
    <r>
      <rPr>
        <b/>
        <sz val="11"/>
        <color rgb="FF0000FF"/>
        <rFont val="Calibri"/>
        <family val="2"/>
        <charset val="238"/>
        <scheme val="minor"/>
      </rPr>
      <t>10.303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</si>
  <si>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CR-UX       </t>
    </r>
    <r>
      <rPr>
        <b/>
        <sz val="11"/>
        <color rgb="FF0000FF"/>
        <rFont val="Calibri"/>
        <family val="2"/>
        <charset val="238"/>
        <scheme val="minor"/>
      </rPr>
      <t>9.784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</si>
  <si>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CRUX</t>
  </si>
  <si>
    <r>
      <t xml:space="preserve">_V-M_       </t>
    </r>
    <r>
      <rPr>
        <b/>
        <sz val="11"/>
        <color rgb="FF0000FF"/>
        <rFont val="Calibri"/>
        <family val="2"/>
        <charset val="238"/>
        <scheme val="minor"/>
      </rPr>
      <t>10.894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</si>
  <si>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CASPR</t>
  </si>
  <si>
    <t>Karélie1</t>
  </si>
  <si>
    <t>Karélie2</t>
  </si>
  <si>
    <r>
      <t xml:space="preserve">Y-P-S       </t>
    </r>
    <r>
      <rPr>
        <b/>
        <sz val="11"/>
        <color rgb="FF0000FF"/>
        <rFont val="Calibri"/>
        <family val="2"/>
        <charset val="238"/>
        <scheme val="minor"/>
      </rPr>
      <t>9.156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</si>
  <si>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Ypsilon</t>
  </si>
  <si>
    <r>
      <t xml:space="preserve">_EFE_       </t>
    </r>
    <r>
      <rPr>
        <b/>
        <sz val="11"/>
        <color rgb="FF0000FF"/>
        <rFont val="Calibri"/>
        <family val="2"/>
        <charset val="238"/>
        <scheme val="minor"/>
      </rPr>
      <t>6.849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</si>
  <si>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N112       </t>
    </r>
    <r>
      <rPr>
        <b/>
        <sz val="11"/>
        <color rgb="FF0000FF"/>
        <rFont val="Calibri"/>
        <family val="2"/>
        <charset val="238"/>
        <scheme val="minor"/>
      </rPr>
      <t>9.775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</si>
  <si>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FAUX       </t>
    </r>
    <r>
      <rPr>
        <b/>
        <sz val="11"/>
        <color rgb="FF0000FF"/>
        <rFont val="Calibri"/>
        <family val="2"/>
        <charset val="238"/>
        <scheme val="minor"/>
      </rPr>
      <t>7.866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</si>
  <si>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Les Comptables</t>
  </si>
  <si>
    <r>
      <t xml:space="preserve">A_A_D       </t>
    </r>
    <r>
      <rPr>
        <b/>
        <sz val="11"/>
        <color rgb="FF0000FF"/>
        <rFont val="Calibri"/>
        <family val="2"/>
        <charset val="238"/>
        <scheme val="minor"/>
      </rPr>
      <t>10.950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</si>
  <si>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THIS_GAME_NO_SKILL</t>
  </si>
  <si>
    <r>
      <t xml:space="preserve">ASPRE       </t>
    </r>
    <r>
      <rPr>
        <b/>
        <sz val="11"/>
        <color rgb="FF0000FF"/>
        <rFont val="Calibri"/>
        <family val="2"/>
        <charset val="238"/>
        <scheme val="minor"/>
      </rPr>
      <t>8.383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</si>
  <si>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ASPIRE EXTENDED</t>
  </si>
  <si>
    <r>
      <t xml:space="preserve">3DBFL       </t>
    </r>
    <r>
      <rPr>
        <b/>
        <sz val="11"/>
        <color rgb="FF0000FF"/>
        <rFont val="Calibri"/>
        <family val="2"/>
        <charset val="238"/>
        <scheme val="minor"/>
      </rPr>
      <t>10.109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</si>
  <si>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SOGM       </t>
    </r>
    <r>
      <rPr>
        <b/>
        <sz val="11"/>
        <color rgb="FF0000FF"/>
        <rFont val="Calibri"/>
        <family val="2"/>
        <charset val="238"/>
        <scheme val="minor"/>
      </rPr>
      <t>10.027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</si>
  <si>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JCST       </t>
    </r>
    <r>
      <rPr>
        <b/>
        <sz val="11"/>
        <color rgb="FF0000FF"/>
        <rFont val="Calibri"/>
        <family val="2"/>
        <charset val="238"/>
        <scheme val="minor"/>
      </rPr>
      <t>8.736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</si>
  <si>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Jednotka československych tankistov</t>
  </si>
  <si>
    <r>
      <t xml:space="preserve">TROB       </t>
    </r>
    <r>
      <rPr>
        <b/>
        <sz val="11"/>
        <color rgb="FF0000FF"/>
        <rFont val="Calibri"/>
        <family val="2"/>
        <charset val="238"/>
        <scheme val="minor"/>
      </rPr>
      <t>8.687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</si>
  <si>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The Rest Of the Best</t>
  </si>
  <si>
    <r>
      <t xml:space="preserve">HVDRA       </t>
    </r>
    <r>
      <rPr>
        <b/>
        <sz val="11"/>
        <color rgb="FF0000FF"/>
        <rFont val="Calibri"/>
        <family val="2"/>
        <charset val="238"/>
        <scheme val="minor"/>
      </rPr>
      <t>9.915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</si>
  <si>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HVDRA</t>
  </si>
  <si>
    <r>
      <t xml:space="preserve">SCT       </t>
    </r>
    <r>
      <rPr>
        <b/>
        <sz val="11"/>
        <color rgb="FF0000FF"/>
        <rFont val="Calibri"/>
        <family val="2"/>
        <charset val="238"/>
        <scheme val="minor"/>
      </rPr>
      <t>10.424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</si>
  <si>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Le Sanctuaire !</t>
  </si>
  <si>
    <r>
      <t xml:space="preserve">1KPAP       </t>
    </r>
    <r>
      <rPr>
        <b/>
        <sz val="11"/>
        <color rgb="FF0000FF"/>
        <rFont val="Calibri"/>
        <family val="2"/>
        <charset val="238"/>
        <scheme val="minor"/>
      </rPr>
      <t>7.348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</si>
  <si>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Královská parta ambiciózních povstalců</t>
  </si>
  <si>
    <r>
      <t xml:space="preserve">CLAP       </t>
    </r>
    <r>
      <rPr>
        <b/>
        <sz val="11"/>
        <color rgb="FF0000FF"/>
        <rFont val="Calibri"/>
        <family val="2"/>
        <charset val="238"/>
        <scheme val="minor"/>
      </rPr>
      <t>8.801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</si>
  <si>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PCSA       </t>
    </r>
    <r>
      <rPr>
        <b/>
        <sz val="11"/>
        <color rgb="FF0000FF"/>
        <rFont val="Calibri"/>
        <family val="2"/>
        <charset val="238"/>
        <scheme val="minor"/>
      </rPr>
      <t>10.002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</si>
  <si>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RO-VF       </t>
    </r>
    <r>
      <rPr>
        <b/>
        <sz val="11"/>
        <color rgb="FF0000FF"/>
        <rFont val="Calibri"/>
        <family val="2"/>
        <charset val="238"/>
        <scheme val="minor"/>
      </rPr>
      <t>9.899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</si>
  <si>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OMGII       </t>
    </r>
    <r>
      <rPr>
        <b/>
        <sz val="11"/>
        <color rgb="FF0000FF"/>
        <rFont val="Calibri"/>
        <family val="2"/>
        <charset val="238"/>
        <scheme val="minor"/>
      </rPr>
      <t>10.698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</si>
  <si>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DEDEE       </t>
    </r>
    <r>
      <rPr>
        <b/>
        <sz val="11"/>
        <color rgb="FF0000FF"/>
        <rFont val="Calibri"/>
        <family val="2"/>
        <charset val="238"/>
        <scheme val="minor"/>
      </rPr>
      <t>8.746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</si>
  <si>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ZAMANIN DURDUGU SEHIR BEYPAZARI</t>
  </si>
  <si>
    <r>
      <t xml:space="preserve">-ODP-       </t>
    </r>
    <r>
      <rPr>
        <b/>
        <sz val="11"/>
        <color rgb="FF0000FF"/>
        <rFont val="Calibri"/>
        <family val="2"/>
        <charset val="238"/>
        <scheme val="minor"/>
      </rPr>
      <t>10.146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</si>
  <si>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1CZE       </t>
    </r>
    <r>
      <rPr>
        <b/>
        <sz val="11"/>
        <color rgb="FF0000FF"/>
        <rFont val="Calibri"/>
        <family val="2"/>
        <charset val="238"/>
        <scheme val="minor"/>
      </rPr>
      <t>8.818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</si>
  <si>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1.Český tankový prapor</t>
  </si>
  <si>
    <r>
      <t xml:space="preserve">ATES       </t>
    </r>
    <r>
      <rPr>
        <b/>
        <sz val="11"/>
        <color rgb="FF0000FF"/>
        <rFont val="Calibri"/>
        <family val="2"/>
        <charset val="238"/>
        <scheme val="minor"/>
      </rPr>
      <t>10.246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</si>
  <si>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-D2S-S       </t>
    </r>
    <r>
      <rPr>
        <b/>
        <sz val="11"/>
        <color rgb="FF0000FF"/>
        <rFont val="Calibri"/>
        <family val="2"/>
        <charset val="238"/>
        <scheme val="minor"/>
      </rPr>
      <t>9.032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</si>
  <si>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Death to Smurfs</t>
  </si>
  <si>
    <r>
      <t xml:space="preserve">STYK5       </t>
    </r>
    <r>
      <rPr>
        <b/>
        <sz val="11"/>
        <color rgb="FF0000FF"/>
        <rFont val="Calibri"/>
        <family val="2"/>
        <charset val="238"/>
        <scheme val="minor"/>
      </rPr>
      <t>10.408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</si>
  <si>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-WWR-       </t>
    </r>
    <r>
      <rPr>
        <b/>
        <sz val="11"/>
        <color rgb="FF0000FF"/>
        <rFont val="Calibri"/>
        <family val="2"/>
        <charset val="238"/>
        <scheme val="minor"/>
      </rPr>
      <t>7.908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</si>
  <si>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WeWillRemember</t>
  </si>
  <si>
    <r>
      <t xml:space="preserve">F_URY       </t>
    </r>
    <r>
      <rPr>
        <b/>
        <sz val="11"/>
        <color rgb="FF0000FF"/>
        <rFont val="Calibri"/>
        <family val="2"/>
        <charset val="238"/>
        <scheme val="minor"/>
      </rPr>
      <t>9.789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</si>
  <si>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Celkem 2023</t>
  </si>
  <si>
    <r>
      <t xml:space="preserve">HURL       </t>
    </r>
    <r>
      <rPr>
        <b/>
        <sz val="11"/>
        <color rgb="FF0000FF"/>
        <rFont val="Calibri"/>
        <family val="2"/>
        <charset val="238"/>
        <scheme val="minor"/>
      </rPr>
      <t>9.641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</si>
  <si>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Hungarian Rising Legion</t>
  </si>
  <si>
    <r>
      <t xml:space="preserve">L-W-Y       </t>
    </r>
    <r>
      <rPr>
        <b/>
        <sz val="11"/>
        <color rgb="FF0000FF"/>
        <rFont val="Calibri"/>
        <family val="2"/>
        <charset val="238"/>
        <scheme val="minor"/>
      </rPr>
      <t>9.923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</si>
  <si>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LWY</t>
  </si>
  <si>
    <r>
      <t xml:space="preserve">EXLEG       </t>
    </r>
    <r>
      <rPr>
        <b/>
        <sz val="11"/>
        <color rgb="FF0000FF"/>
        <rFont val="Calibri"/>
        <family val="2"/>
        <charset val="238"/>
        <scheme val="minor"/>
      </rPr>
      <t>9.452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</si>
  <si>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EXILES LEGION</t>
  </si>
  <si>
    <r>
      <t xml:space="preserve">SH1FT       </t>
    </r>
    <r>
      <rPr>
        <b/>
        <sz val="11"/>
        <color rgb="FF0000FF"/>
        <rFont val="Calibri"/>
        <family val="2"/>
        <charset val="238"/>
        <scheme val="minor"/>
      </rPr>
      <t>9.018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</si>
  <si>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Točno i metko</t>
  </si>
  <si>
    <r>
      <t xml:space="preserve">TRA5H       </t>
    </r>
    <r>
      <rPr>
        <b/>
        <sz val="11"/>
        <color rgb="FF0000FF"/>
        <rFont val="Calibri"/>
        <family val="2"/>
        <charset val="238"/>
        <scheme val="minor"/>
      </rPr>
      <t>10.272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</si>
  <si>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Y-P-S       </t>
    </r>
    <r>
      <rPr>
        <b/>
        <sz val="11"/>
        <color rgb="FF0000FF"/>
        <rFont val="Calibri"/>
        <family val="2"/>
        <charset val="238"/>
        <scheme val="minor"/>
      </rPr>
      <t>9.226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</si>
  <si>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WOLTS       </t>
    </r>
    <r>
      <rPr>
        <b/>
        <sz val="11"/>
        <color rgb="FF0000FF"/>
        <rFont val="Calibri"/>
        <family val="2"/>
        <charset val="238"/>
        <scheme val="minor"/>
      </rPr>
      <t>7.466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</si>
  <si>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LOBOS SOLITARIOS (SPAIN)</t>
  </si>
  <si>
    <r>
      <t xml:space="preserve">PODIV       </t>
    </r>
    <r>
      <rPr>
        <b/>
        <sz val="11"/>
        <color rgb="FF0000FF"/>
        <rFont val="Calibri"/>
        <family val="2"/>
        <charset val="238"/>
        <scheme val="minor"/>
      </rPr>
      <t>10.122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</si>
  <si>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POVSTALECKÁ DIVIZE</t>
  </si>
  <si>
    <r>
      <t xml:space="preserve">ROCA       </t>
    </r>
    <r>
      <rPr>
        <b/>
        <sz val="11"/>
        <color rgb="FF0000FF"/>
        <rFont val="Calibri"/>
        <family val="2"/>
        <charset val="238"/>
        <scheme val="minor"/>
      </rPr>
      <t>9.084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</si>
  <si>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REGIMENTUL CARELOR DE LUPTA</t>
  </si>
  <si>
    <r>
      <t xml:space="preserve">N112       </t>
    </r>
    <r>
      <rPr>
        <b/>
        <sz val="11"/>
        <color rgb="FF0000FF"/>
        <rFont val="Calibri"/>
        <family val="2"/>
        <charset val="238"/>
        <scheme val="minor"/>
      </rPr>
      <t>9.916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</si>
  <si>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STE3L       </t>
    </r>
    <r>
      <rPr>
        <b/>
        <sz val="11"/>
        <color rgb="FF0000FF"/>
        <rFont val="Calibri"/>
        <family val="2"/>
        <charset val="238"/>
        <scheme val="minor"/>
      </rPr>
      <t>8.712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</si>
  <si>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Stahl Teufel</t>
  </si>
  <si>
    <r>
      <t xml:space="preserve">ETTFR       </t>
    </r>
    <r>
      <rPr>
        <b/>
        <sz val="11"/>
        <color rgb="FF0000FF"/>
        <rFont val="Calibri"/>
        <family val="2"/>
        <charset val="238"/>
        <scheme val="minor"/>
      </rPr>
      <t>9.726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</si>
  <si>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EliTe Team FR</t>
  </si>
  <si>
    <r>
      <t xml:space="preserve">ZTD-X       </t>
    </r>
    <r>
      <rPr>
        <b/>
        <sz val="11"/>
        <color rgb="FF0000FF"/>
        <rFont val="Calibri"/>
        <family val="2"/>
        <charset val="238"/>
        <scheme val="minor"/>
      </rPr>
      <t>10.161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</si>
  <si>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ZTD "CHORTICA"</t>
  </si>
  <si>
    <r>
      <t xml:space="preserve">EL_G       </t>
    </r>
    <r>
      <rPr>
        <b/>
        <sz val="11"/>
        <color rgb="FF0000FF"/>
        <rFont val="Calibri"/>
        <family val="2"/>
        <charset val="238"/>
        <scheme val="minor"/>
      </rPr>
      <t>10.205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</si>
  <si>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NKNZ       </t>
    </r>
    <r>
      <rPr>
        <b/>
        <sz val="11"/>
        <color rgb="FF0000FF"/>
        <rFont val="Calibri"/>
        <family val="2"/>
        <charset val="238"/>
        <scheme val="minor"/>
      </rPr>
      <t>9.224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</si>
  <si>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F-PDD       </t>
    </r>
    <r>
      <rPr>
        <b/>
        <sz val="11"/>
        <color rgb="FF0000FF"/>
        <rFont val="Calibri"/>
        <family val="2"/>
        <charset val="238"/>
        <scheme val="minor"/>
      </rPr>
      <t>8.947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</si>
  <si>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Forenet Panser Division</t>
  </si>
  <si>
    <r>
      <t xml:space="preserve">HVDRA       </t>
    </r>
    <r>
      <rPr>
        <b/>
        <sz val="11"/>
        <color rgb="FF0000FF"/>
        <rFont val="Calibri"/>
        <family val="2"/>
        <charset val="238"/>
        <scheme val="minor"/>
      </rPr>
      <t>10.043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</si>
  <si>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TOGET       </t>
    </r>
    <r>
      <rPr>
        <b/>
        <sz val="11"/>
        <color rgb="FF0000FF"/>
        <rFont val="Calibri"/>
        <family val="2"/>
        <charset val="238"/>
        <scheme val="minor"/>
      </rPr>
      <t>8.994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</si>
  <si>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Pull Yourself Together</t>
  </si>
  <si>
    <r>
      <t xml:space="preserve">TUZEX       </t>
    </r>
    <r>
      <rPr>
        <b/>
        <sz val="11"/>
        <color rgb="FF0000FF"/>
        <rFont val="Calibri"/>
        <family val="2"/>
        <charset val="238"/>
        <scheme val="minor"/>
      </rPr>
      <t>9.361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</si>
  <si>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SI-MP       </t>
    </r>
    <r>
      <rPr>
        <b/>
        <sz val="11"/>
        <color rgb="FF0000FF"/>
        <rFont val="Calibri"/>
        <family val="2"/>
        <charset val="238"/>
        <scheme val="minor"/>
      </rPr>
      <t>5.732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</si>
  <si>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SYMPATYCZNI</t>
  </si>
  <si>
    <r>
      <t xml:space="preserve">MT2       </t>
    </r>
    <r>
      <rPr>
        <b/>
        <sz val="11"/>
        <color rgb="FF0000FF"/>
        <rFont val="Calibri"/>
        <family val="2"/>
        <charset val="238"/>
        <scheme val="minor"/>
      </rPr>
      <t>8.164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</si>
  <si>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Magyar ****** Szolgálat</t>
  </si>
  <si>
    <r>
      <t xml:space="preserve">CRONP       </t>
    </r>
    <r>
      <rPr>
        <b/>
        <sz val="11"/>
        <color rgb="FF0000FF"/>
        <rFont val="Calibri"/>
        <family val="2"/>
        <charset val="238"/>
        <scheme val="minor"/>
      </rPr>
      <t>9.094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</si>
  <si>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NEMÁ_PREDAJE</t>
  </si>
  <si>
    <r>
      <t xml:space="preserve">TSZVE       </t>
    </r>
    <r>
      <rPr>
        <b/>
        <sz val="11"/>
        <color rgb="FF0000FF"/>
        <rFont val="Calibri"/>
        <family val="2"/>
        <charset val="238"/>
        <scheme val="minor"/>
      </rPr>
      <t>9.132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</si>
  <si>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NISZA       </t>
    </r>
    <r>
      <rPr>
        <b/>
        <sz val="11"/>
        <color rgb="FF0000FF"/>
        <rFont val="Calibri"/>
        <family val="2"/>
        <charset val="238"/>
        <scheme val="minor"/>
      </rPr>
      <t>8.624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</si>
  <si>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Ofenzívy klanu CORMA - Leden 2023</t>
  </si>
  <si>
    <r>
      <t xml:space="preserve">PA_CA       </t>
    </r>
    <r>
      <rPr>
        <b/>
        <sz val="11"/>
        <color rgb="FF0000FF"/>
        <rFont val="Calibri"/>
        <family val="2"/>
        <charset val="238"/>
        <scheme val="minor"/>
      </rPr>
      <t>8.540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</si>
  <si>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PAQUETES CAMPEROS</t>
  </si>
  <si>
    <r>
      <t xml:space="preserve">ASTYL       </t>
    </r>
    <r>
      <rPr>
        <b/>
        <sz val="11"/>
        <color rgb="FF0000FF"/>
        <rFont val="Calibri"/>
        <family val="2"/>
        <charset val="238"/>
        <scheme val="minor"/>
      </rPr>
      <t>9.330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</si>
  <si>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A_STYLE</t>
  </si>
  <si>
    <r>
      <t xml:space="preserve">MJW       </t>
    </r>
    <r>
      <rPr>
        <b/>
        <sz val="11"/>
        <color rgb="FF0000FF"/>
        <rFont val="Calibri"/>
        <family val="2"/>
        <charset val="238"/>
        <scheme val="minor"/>
      </rPr>
      <t>10.136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</si>
  <si>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_RainBow_</t>
  </si>
  <si>
    <r>
      <t xml:space="preserve">EXLEG       </t>
    </r>
    <r>
      <rPr>
        <b/>
        <sz val="11"/>
        <color rgb="FF0000FF"/>
        <rFont val="Calibri"/>
        <family val="2"/>
        <charset val="238"/>
        <scheme val="minor"/>
      </rPr>
      <t>9.903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</si>
  <si>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_Kista_</t>
  </si>
  <si>
    <r>
      <t xml:space="preserve">-YEN-       </t>
    </r>
    <r>
      <rPr>
        <b/>
        <sz val="11"/>
        <color rgb="FF0000FF"/>
        <rFont val="Calibri"/>
        <family val="2"/>
        <charset val="238"/>
        <scheme val="minor"/>
      </rPr>
      <t>10.499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</si>
  <si>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Youŕ Next!</t>
  </si>
  <si>
    <r>
      <t xml:space="preserve">B-R-B       </t>
    </r>
    <r>
      <rPr>
        <b/>
        <sz val="11"/>
        <color rgb="FF0000FF"/>
        <rFont val="Calibri"/>
        <family val="2"/>
        <charset val="238"/>
        <scheme val="minor"/>
      </rPr>
      <t>9.218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</si>
  <si>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BADD RABBITS</t>
  </si>
  <si>
    <r>
      <t xml:space="preserve">CRIS       </t>
    </r>
    <r>
      <rPr>
        <b/>
        <sz val="11"/>
        <color rgb="FF0000FF"/>
        <rFont val="Calibri"/>
        <family val="2"/>
        <charset val="238"/>
        <scheme val="minor"/>
      </rPr>
      <t>9.634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</si>
  <si>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UG_UA       </t>
    </r>
    <r>
      <rPr>
        <b/>
        <sz val="11"/>
        <color rgb="FF0000FF"/>
        <rFont val="Calibri"/>
        <family val="2"/>
        <charset val="238"/>
        <scheme val="minor"/>
      </rPr>
      <t>10.801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</si>
  <si>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W_N_       </t>
    </r>
    <r>
      <rPr>
        <b/>
        <sz val="11"/>
        <color rgb="FF0000FF"/>
        <rFont val="Calibri"/>
        <family val="2"/>
        <charset val="238"/>
        <scheme val="minor"/>
      </rPr>
      <t>8.873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</si>
  <si>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Wykleci Nieśmiertelnni</t>
  </si>
  <si>
    <r>
      <t xml:space="preserve">COPUA       </t>
    </r>
    <r>
      <rPr>
        <b/>
        <sz val="11"/>
        <color rgb="FF0000FF"/>
        <rFont val="Calibri"/>
        <family val="2"/>
        <charset val="238"/>
        <scheme val="minor"/>
      </rPr>
      <t>7.781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</si>
  <si>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IDEM K POBEDE</t>
  </si>
  <si>
    <r>
      <t xml:space="preserve">RMH       </t>
    </r>
    <r>
      <rPr>
        <b/>
        <sz val="11"/>
        <color rgb="FF0000FF"/>
        <rFont val="Calibri"/>
        <family val="2"/>
        <charset val="238"/>
        <scheme val="minor"/>
      </rPr>
      <t>8.820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</si>
  <si>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REX MATHIAS HUNGARIAE</t>
  </si>
  <si>
    <r>
      <t xml:space="preserve">TRA5H       </t>
    </r>
    <r>
      <rPr>
        <b/>
        <sz val="11"/>
        <color rgb="FF0000FF"/>
        <rFont val="Calibri"/>
        <family val="2"/>
        <charset val="238"/>
        <scheme val="minor"/>
      </rPr>
      <t>10.396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</si>
  <si>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TRA5H</t>
  </si>
  <si>
    <r>
      <t xml:space="preserve">-A-B       </t>
    </r>
    <r>
      <rPr>
        <b/>
        <sz val="11"/>
        <color rgb="FF0000FF"/>
        <rFont val="Calibri"/>
        <family val="2"/>
        <charset val="238"/>
        <scheme val="minor"/>
      </rPr>
      <t>11.643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</si>
  <si>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ANGRY BANDITS</t>
  </si>
  <si>
    <r>
      <t xml:space="preserve">WTHA       </t>
    </r>
    <r>
      <rPr>
        <b/>
        <sz val="11"/>
        <color rgb="FF0000FF"/>
        <rFont val="Calibri"/>
        <family val="2"/>
        <charset val="238"/>
        <scheme val="minor"/>
      </rPr>
      <t>9.346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</si>
  <si>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_WATAHA_</t>
  </si>
  <si>
    <r>
      <t xml:space="preserve">HEL-L       </t>
    </r>
    <r>
      <rPr>
        <b/>
        <sz val="11"/>
        <color rgb="FF0000FF"/>
        <rFont val="Calibri"/>
        <family val="2"/>
        <charset val="238"/>
        <scheme val="minor"/>
      </rPr>
      <t>10.391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</si>
  <si>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EL_G       </t>
    </r>
    <r>
      <rPr>
        <b/>
        <sz val="11"/>
        <color rgb="FF0000FF"/>
        <rFont val="Calibri"/>
        <family val="2"/>
        <charset val="238"/>
        <scheme val="minor"/>
      </rPr>
      <t>10.355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</si>
  <si>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OMGII       </t>
    </r>
    <r>
      <rPr>
        <b/>
        <sz val="11"/>
        <color rgb="FF0000FF"/>
        <rFont val="Calibri"/>
        <family val="2"/>
        <charset val="238"/>
        <scheme val="minor"/>
      </rPr>
      <t>10.756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</si>
  <si>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NONET       </t>
    </r>
    <r>
      <rPr>
        <b/>
        <sz val="11"/>
        <color rgb="FF0000FF"/>
        <rFont val="Calibri"/>
        <family val="2"/>
        <charset val="238"/>
        <scheme val="minor"/>
      </rPr>
      <t>10.496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</si>
  <si>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Gramy Bez Neta!</t>
  </si>
  <si>
    <r>
      <t xml:space="preserve">HRVJ       </t>
    </r>
    <r>
      <rPr>
        <b/>
        <sz val="11"/>
        <color rgb="FF0000FF"/>
        <rFont val="Calibri"/>
        <family val="2"/>
        <charset val="238"/>
        <scheme val="minor"/>
      </rPr>
      <t>9.630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</si>
  <si>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CS-MD       </t>
    </r>
    <r>
      <rPr>
        <b/>
        <sz val="11"/>
        <color rgb="FF0000FF"/>
        <rFont val="Calibri"/>
        <family val="2"/>
        <charset val="238"/>
        <scheme val="minor"/>
      </rPr>
      <t>9.606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</si>
  <si>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SOBPL       </t>
    </r>
    <r>
      <rPr>
        <b/>
        <sz val="11"/>
        <color rgb="FF0000FF"/>
        <rFont val="Calibri"/>
        <family val="2"/>
        <charset val="238"/>
        <scheme val="minor"/>
      </rPr>
      <t>8.554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</si>
  <si>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 31.1.2023  (94 ofek)</t>
  </si>
  <si>
    <t>Ofenzívy klanu CORMA - Únor 2023</t>
  </si>
  <si>
    <r>
      <t xml:space="preserve">S1NDY       </t>
    </r>
    <r>
      <rPr>
        <b/>
        <sz val="11"/>
        <color rgb="FF0000FF"/>
        <rFont val="Calibri"/>
        <family val="2"/>
        <charset val="238"/>
        <scheme val="minor"/>
      </rPr>
      <t>10.318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</si>
  <si>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BOSZ       </t>
    </r>
    <r>
      <rPr>
        <b/>
        <sz val="11"/>
        <color rgb="FF0000FF"/>
        <rFont val="Calibri"/>
        <family val="2"/>
        <charset val="238"/>
        <scheme val="minor"/>
      </rPr>
      <t>7.958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</si>
  <si>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BOJOWY ODZIAL SZTURMOWY</t>
  </si>
  <si>
    <r>
      <t xml:space="preserve">CW-RO      </t>
    </r>
    <r>
      <rPr>
        <b/>
        <sz val="11"/>
        <color rgb="FF0000FF"/>
        <rFont val="Calibri"/>
        <family val="2"/>
        <charset val="238"/>
        <scheme val="minor"/>
      </rPr>
      <t>9.803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</si>
  <si>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N112       </t>
    </r>
    <r>
      <rPr>
        <b/>
        <sz val="11"/>
        <color rgb="FF0000FF"/>
        <rFont val="Calibri"/>
        <family val="2"/>
        <charset val="238"/>
        <scheme val="minor"/>
      </rPr>
      <t>9.954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</si>
  <si>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__RainBow__</t>
  </si>
  <si>
    <r>
      <t xml:space="preserve">KIN5S       </t>
    </r>
    <r>
      <rPr>
        <b/>
        <sz val="11"/>
        <color rgb="FF0000FF"/>
        <rFont val="Calibri"/>
        <family val="2"/>
        <charset val="238"/>
        <scheme val="minor"/>
      </rPr>
      <t>10.014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</si>
  <si>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-HDS       </t>
    </r>
    <r>
      <rPr>
        <b/>
        <sz val="11"/>
        <color rgb="FF0000FF"/>
        <rFont val="Calibri"/>
        <family val="2"/>
        <charset val="238"/>
        <scheme val="minor"/>
      </rPr>
      <t>9.351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</si>
  <si>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The Hungarian Destroyer Squad</t>
  </si>
  <si>
    <r>
      <t xml:space="preserve">-SNOW       </t>
    </r>
    <r>
      <rPr>
        <b/>
        <sz val="11"/>
        <color rgb="FF0000FF"/>
        <rFont val="Calibri"/>
        <family val="2"/>
        <charset val="238"/>
        <scheme val="minor"/>
      </rPr>
      <t>10.629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</si>
  <si>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-SIS-       </t>
    </r>
    <r>
      <rPr>
        <b/>
        <sz val="11"/>
        <color rgb="FF0000FF"/>
        <rFont val="Calibri"/>
        <family val="2"/>
        <charset val="238"/>
        <scheme val="minor"/>
      </rPr>
      <t>10.458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</si>
  <si>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S2NDY       </t>
    </r>
    <r>
      <rPr>
        <b/>
        <sz val="11"/>
        <color rgb="FF0000FF"/>
        <rFont val="Calibri"/>
        <family val="2"/>
        <charset val="238"/>
        <scheme val="minor"/>
      </rPr>
      <t>8.840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</si>
  <si>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S2NDY</t>
  </si>
  <si>
    <r>
      <t xml:space="preserve">P-H-S       </t>
    </r>
    <r>
      <rPr>
        <b/>
        <sz val="11"/>
        <color rgb="FF0000FF"/>
        <rFont val="Calibri"/>
        <family val="2"/>
        <charset val="238"/>
        <scheme val="minor"/>
      </rPr>
      <t>6.802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</si>
  <si>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Polska Husaria Szturmowa</t>
  </si>
  <si>
    <r>
      <t xml:space="preserve">PRSON       </t>
    </r>
    <r>
      <rPr>
        <b/>
        <sz val="11"/>
        <color rgb="FF0000FF"/>
        <rFont val="Calibri"/>
        <family val="2"/>
        <charset val="238"/>
        <scheme val="minor"/>
      </rPr>
      <t>9.259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</si>
  <si>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PRISON ACADEMY</t>
  </si>
  <si>
    <r>
      <t xml:space="preserve">SOLWE       </t>
    </r>
    <r>
      <rPr>
        <b/>
        <sz val="11"/>
        <color rgb="FF0000FF"/>
        <rFont val="Calibri"/>
        <family val="2"/>
        <charset val="238"/>
        <scheme val="minor"/>
      </rPr>
      <t>9.629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</si>
  <si>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Sons of Lost Wikings</t>
  </si>
  <si>
    <r>
      <t xml:space="preserve">ROTAS       </t>
    </r>
    <r>
      <rPr>
        <b/>
        <sz val="11"/>
        <color rgb="FF0000FF"/>
        <rFont val="Calibri"/>
        <family val="2"/>
        <charset val="238"/>
        <scheme val="minor"/>
      </rPr>
      <t>9.625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</si>
  <si>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ROMANIAN TANKS FROM SHADOW</t>
  </si>
  <si>
    <r>
      <t xml:space="preserve">1_UA       </t>
    </r>
    <r>
      <rPr>
        <b/>
        <sz val="11"/>
        <color rgb="FF0000FF"/>
        <rFont val="Calibri"/>
        <family val="2"/>
        <charset val="238"/>
        <scheme val="minor"/>
      </rPr>
      <t>10.540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</si>
  <si>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PERVIJ UKRAINSKIJ</t>
  </si>
  <si>
    <r>
      <t xml:space="preserve">KRWAL       </t>
    </r>
    <r>
      <rPr>
        <b/>
        <sz val="11"/>
        <color rgb="FF0000FF"/>
        <rFont val="Calibri"/>
        <family val="2"/>
        <charset val="238"/>
        <scheme val="minor"/>
      </rPr>
      <t>9.687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</si>
  <si>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KRAWALLL</t>
  </si>
  <si>
    <r>
      <t xml:space="preserve">R1K_O       </t>
    </r>
    <r>
      <rPr>
        <b/>
        <sz val="11"/>
        <color rgb="FF0000FF"/>
        <rFont val="Calibri"/>
        <family val="2"/>
        <charset val="238"/>
        <scheme val="minor"/>
      </rPr>
      <t>9.801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</si>
  <si>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FN-UA       </t>
    </r>
    <r>
      <rPr>
        <b/>
        <sz val="11"/>
        <color rgb="FF0000FF"/>
        <rFont val="Calibri"/>
        <family val="2"/>
        <charset val="238"/>
        <scheme val="minor"/>
      </rPr>
      <t>9.907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</si>
  <si>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FREE NATION</t>
  </si>
  <si>
    <r>
      <t xml:space="preserve">FE1ND       </t>
    </r>
    <r>
      <rPr>
        <b/>
        <sz val="11"/>
        <color rgb="FF0000FF"/>
        <rFont val="Calibri"/>
        <family val="2"/>
        <charset val="238"/>
        <scheme val="minor"/>
      </rPr>
      <t>8.741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</si>
  <si>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Feindliche Übernahme</t>
  </si>
  <si>
    <t>Jeřábová legie - Tower Crane Legion</t>
  </si>
  <si>
    <r>
      <t xml:space="preserve">-TCL-       </t>
    </r>
    <r>
      <rPr>
        <b/>
        <sz val="11"/>
        <color rgb="FF0000FF"/>
        <rFont val="Calibri"/>
        <family val="2"/>
        <charset val="238"/>
        <scheme val="minor"/>
      </rPr>
      <t>9.485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</si>
  <si>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NISZA       </t>
    </r>
    <r>
      <rPr>
        <b/>
        <sz val="11"/>
        <color rgb="FF0000FF"/>
        <rFont val="Calibri"/>
        <family val="2"/>
        <charset val="238"/>
        <scheme val="minor"/>
      </rPr>
      <t>8.716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</si>
  <si>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WM_TT       </t>
    </r>
    <r>
      <rPr>
        <b/>
        <sz val="11"/>
        <color rgb="FF0000FF"/>
        <rFont val="Calibri"/>
        <family val="2"/>
        <charset val="238"/>
        <scheme val="minor"/>
      </rPr>
      <t>9.359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</si>
  <si>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Wot_MaDaM_TikTok</t>
  </si>
  <si>
    <r>
      <t xml:space="preserve">PEBP       </t>
    </r>
    <r>
      <rPr>
        <b/>
        <sz val="11"/>
        <color rgb="FF0000FF"/>
        <rFont val="Calibri"/>
        <family val="2"/>
        <charset val="238"/>
        <scheme val="minor"/>
      </rPr>
      <t>7.901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</si>
  <si>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ATES       </t>
    </r>
    <r>
      <rPr>
        <b/>
        <sz val="11"/>
        <color rgb="FF0000FF"/>
        <rFont val="Calibri"/>
        <family val="2"/>
        <charset val="238"/>
        <scheme val="minor"/>
      </rPr>
      <t>10.432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</si>
  <si>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PSKCZ       </t>
    </r>
    <r>
      <rPr>
        <b/>
        <sz val="11"/>
        <color rgb="FF0000FF"/>
        <rFont val="Calibri"/>
        <family val="2"/>
        <charset val="238"/>
        <scheme val="minor"/>
      </rPr>
      <t>6.640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</si>
  <si>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Pohodári SK-CZ</t>
  </si>
  <si>
    <r>
      <t xml:space="preserve">PCSA       </t>
    </r>
    <r>
      <rPr>
        <b/>
        <sz val="11"/>
        <color rgb="FF0000FF"/>
        <rFont val="Calibri"/>
        <family val="2"/>
        <charset val="238"/>
        <scheme val="minor"/>
      </rPr>
      <t>10.324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</si>
  <si>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N_3       </t>
    </r>
    <r>
      <rPr>
        <b/>
        <sz val="11"/>
        <color rgb="FF0000FF"/>
        <rFont val="Calibri"/>
        <family val="2"/>
        <charset val="238"/>
        <scheme val="minor"/>
      </rPr>
      <t>7.825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</si>
  <si>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GBUST       </t>
    </r>
    <r>
      <rPr>
        <b/>
        <sz val="11"/>
        <color rgb="FF0000FF"/>
        <rFont val="Calibri"/>
        <family val="2"/>
        <charset val="238"/>
        <scheme val="minor"/>
      </rPr>
      <t>9.623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</si>
  <si>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__GHOSTBUSTERS__</t>
  </si>
  <si>
    <r>
      <t xml:space="preserve">W_M_D       </t>
    </r>
    <r>
      <rPr>
        <b/>
        <sz val="11"/>
        <color rgb="FF0000FF"/>
        <rFont val="Calibri"/>
        <family val="2"/>
        <charset val="238"/>
        <scheme val="minor"/>
      </rPr>
      <t>9.534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</si>
  <si>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-WORMS-</t>
  </si>
  <si>
    <r>
      <t xml:space="preserve">KBRG       </t>
    </r>
    <r>
      <rPr>
        <b/>
        <sz val="11"/>
        <color rgb="FF0000FF"/>
        <rFont val="Calibri"/>
        <family val="2"/>
        <charset val="238"/>
        <scheme val="minor"/>
      </rPr>
      <t>10.620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</si>
  <si>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Intelegentni kiborgi</t>
  </si>
  <si>
    <r>
      <t xml:space="preserve">HO-BA       </t>
    </r>
    <r>
      <rPr>
        <b/>
        <sz val="11"/>
        <color rgb="FF0000FF"/>
        <rFont val="Calibri"/>
        <family val="2"/>
        <charset val="238"/>
        <scheme val="minor"/>
      </rPr>
      <t>10.414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</si>
  <si>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Holy********</t>
  </si>
  <si>
    <r>
      <t xml:space="preserve">CARBO       </t>
    </r>
    <r>
      <rPr>
        <b/>
        <sz val="11"/>
        <color rgb="FF0000FF"/>
        <rFont val="Calibri"/>
        <family val="2"/>
        <charset val="238"/>
        <scheme val="minor"/>
      </rPr>
      <t>9.839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</si>
  <si>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C_A_R_B_O</t>
  </si>
  <si>
    <r>
      <t xml:space="preserve">YILKI       </t>
    </r>
    <r>
      <rPr>
        <b/>
        <sz val="11"/>
        <color rgb="FF0000FF"/>
        <rFont val="Calibri"/>
        <family val="2"/>
        <charset val="238"/>
        <scheme val="minor"/>
      </rPr>
      <t>9.853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</si>
  <si>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Yilki NEFERLERI</t>
  </si>
  <si>
    <r>
      <t xml:space="preserve">SOGM       </t>
    </r>
    <r>
      <rPr>
        <b/>
        <sz val="11"/>
        <color rgb="FF0000FF"/>
        <rFont val="Calibri"/>
        <family val="2"/>
        <charset val="238"/>
        <scheme val="minor"/>
      </rPr>
      <t>9.807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</si>
  <si>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FOXES       </t>
    </r>
    <r>
      <rPr>
        <b/>
        <sz val="11"/>
        <color rgb="FF0000FF"/>
        <rFont val="Calibri"/>
        <family val="2"/>
        <charset val="238"/>
        <scheme val="minor"/>
      </rPr>
      <t>9.704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</si>
  <si>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FIRST OF X</t>
  </si>
  <si>
    <r>
      <t xml:space="preserve">3DBFL       </t>
    </r>
    <r>
      <rPr>
        <b/>
        <sz val="11"/>
        <color rgb="FF0000FF"/>
        <rFont val="Calibri"/>
        <family val="2"/>
        <charset val="238"/>
        <scheme val="minor"/>
      </rPr>
      <t>10.349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</si>
  <si>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PL_AK       </t>
    </r>
    <r>
      <rPr>
        <b/>
        <sz val="11"/>
        <color rgb="FF0000FF"/>
        <rFont val="Calibri"/>
        <family val="2"/>
        <charset val="238"/>
        <scheme val="minor"/>
      </rPr>
      <t>9.867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</si>
  <si>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FAUX       </t>
    </r>
    <r>
      <rPr>
        <b/>
        <sz val="11"/>
        <color rgb="FF0000FF"/>
        <rFont val="Calibri"/>
        <family val="2"/>
        <charset val="238"/>
        <scheme val="minor"/>
      </rPr>
      <t>10.072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</si>
  <si>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 11.2.2023  (37 ofek)</t>
  </si>
  <si>
    <t>Nejčastěji hráno</t>
  </si>
  <si>
    <t>Vítezství</t>
  </si>
  <si>
    <t>∑  ofenzív</t>
  </si>
  <si>
    <t>Ofenzívy klanu CORMA - Březen 2023</t>
  </si>
  <si>
    <r>
      <t xml:space="preserve">SAYG1       </t>
    </r>
    <r>
      <rPr>
        <b/>
        <sz val="11"/>
        <color rgb="FF0000FF"/>
        <rFont val="Calibri"/>
        <family val="2"/>
        <charset val="238"/>
        <scheme val="minor"/>
      </rPr>
      <t>11.223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</si>
  <si>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UA-CT       </t>
    </r>
    <r>
      <rPr>
        <b/>
        <sz val="11"/>
        <color rgb="FF0000FF"/>
        <rFont val="Calibri"/>
        <family val="2"/>
        <charset val="238"/>
        <scheme val="minor"/>
      </rPr>
      <t>11.228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</si>
  <si>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Crown Team</t>
  </si>
  <si>
    <r>
      <t xml:space="preserve">GT_1      </t>
    </r>
    <r>
      <rPr>
        <b/>
        <sz val="11"/>
        <color rgb="FF0000FF"/>
        <rFont val="Calibri"/>
        <family val="2"/>
        <charset val="238"/>
        <scheme val="minor"/>
      </rPr>
      <t>12.351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</si>
  <si>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NISZA       </t>
    </r>
    <r>
      <rPr>
        <b/>
        <sz val="11"/>
        <color rgb="FF0000FF"/>
        <rFont val="Calibri"/>
        <family val="2"/>
        <charset val="238"/>
        <scheme val="minor"/>
      </rPr>
      <t>10.546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</si>
  <si>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WTU09       </t>
    </r>
    <r>
      <rPr>
        <b/>
        <sz val="11"/>
        <color rgb="FF0000FF"/>
        <rFont val="Calibri"/>
        <family val="2"/>
        <charset val="238"/>
        <scheme val="minor"/>
      </rPr>
      <t>11.028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</si>
  <si>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WELKOME TO UKRAINE</t>
  </si>
  <si>
    <r>
      <t xml:space="preserve">PANK       </t>
    </r>
    <r>
      <rPr>
        <b/>
        <sz val="11"/>
        <color rgb="FF0000FF"/>
        <rFont val="Calibri"/>
        <family val="2"/>
        <charset val="238"/>
        <scheme val="minor"/>
      </rPr>
      <t>12.729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</si>
  <si>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-CLG-       </t>
    </r>
    <r>
      <rPr>
        <b/>
        <sz val="11"/>
        <color rgb="FF0000FF"/>
        <rFont val="Calibri"/>
        <family val="2"/>
        <charset val="238"/>
        <scheme val="minor"/>
      </rPr>
      <t>10.249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</si>
  <si>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CoLeGaS</t>
  </si>
  <si>
    <r>
      <t xml:space="preserve">KBRG       </t>
    </r>
    <r>
      <rPr>
        <b/>
        <sz val="11"/>
        <color rgb="FF0000FF"/>
        <rFont val="Calibri"/>
        <family val="2"/>
        <charset val="238"/>
        <scheme val="minor"/>
      </rPr>
      <t>12.824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</si>
  <si>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PROUA       </t>
    </r>
    <r>
      <rPr>
        <b/>
        <sz val="11"/>
        <color rgb="FF0000FF"/>
        <rFont val="Calibri"/>
        <family val="2"/>
        <charset val="238"/>
        <scheme val="minor"/>
      </rPr>
      <t>11.575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</si>
  <si>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Čorni Kozaki_UA_</t>
  </si>
  <si>
    <r>
      <t xml:space="preserve">WM_TT       </t>
    </r>
    <r>
      <rPr>
        <b/>
        <sz val="11"/>
        <color rgb="FF0000FF"/>
        <rFont val="Calibri"/>
        <family val="2"/>
        <charset val="238"/>
        <scheme val="minor"/>
      </rPr>
      <t>11.688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</si>
  <si>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Y-P-S       </t>
    </r>
    <r>
      <rPr>
        <b/>
        <sz val="11"/>
        <color rgb="FF0000FF"/>
        <rFont val="Calibri"/>
        <family val="2"/>
        <charset val="238"/>
        <scheme val="minor"/>
      </rPr>
      <t>11.698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</si>
  <si>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-B-U-       </t>
    </r>
    <r>
      <rPr>
        <b/>
        <sz val="11"/>
        <color rgb="FF0000FF"/>
        <rFont val="Calibri"/>
        <family val="2"/>
        <charset val="238"/>
        <scheme val="minor"/>
      </rPr>
      <t>12.062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</si>
  <si>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STYK5       </t>
    </r>
    <r>
      <rPr>
        <b/>
        <sz val="11"/>
        <color rgb="FF0000FF"/>
        <rFont val="Calibri"/>
        <family val="2"/>
        <charset val="238"/>
        <scheme val="minor"/>
      </rPr>
      <t>12.578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</si>
  <si>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Droga Ku Kóncowi</t>
  </si>
  <si>
    <r>
      <t xml:space="preserve">DT-ET       </t>
    </r>
    <r>
      <rPr>
        <b/>
        <sz val="11"/>
        <color rgb="FF0000FF"/>
        <rFont val="Calibri"/>
        <family val="2"/>
        <charset val="238"/>
        <scheme val="minor"/>
      </rPr>
      <t>12.091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</si>
  <si>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COMA       </t>
    </r>
    <r>
      <rPr>
        <b/>
        <sz val="11"/>
        <color rgb="FF0000FF"/>
        <rFont val="Calibri"/>
        <family val="2"/>
        <charset val="238"/>
        <scheme val="minor"/>
      </rPr>
      <t>13.587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</si>
  <si>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Chill Out Mate</t>
  </si>
  <si>
    <r>
      <t xml:space="preserve">CZMA       </t>
    </r>
    <r>
      <rPr>
        <b/>
        <sz val="11"/>
        <color rgb="FF0000FF"/>
        <rFont val="Calibri"/>
        <family val="2"/>
        <charset val="238"/>
        <scheme val="minor"/>
      </rPr>
      <t>12.925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</si>
  <si>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MUN7e       </t>
    </r>
    <r>
      <rPr>
        <b/>
        <sz val="11"/>
        <color rgb="FF0000FF"/>
        <rFont val="Calibri"/>
        <family val="2"/>
        <charset val="238"/>
        <scheme val="minor"/>
      </rPr>
      <t>12.935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</si>
  <si>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SCT       </t>
    </r>
    <r>
      <rPr>
        <b/>
        <sz val="11"/>
        <color rgb="FF0000FF"/>
        <rFont val="Calibri"/>
        <family val="2"/>
        <charset val="238"/>
        <scheme val="minor"/>
      </rPr>
      <t>12.526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</si>
  <si>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YILKI       </t>
    </r>
    <r>
      <rPr>
        <b/>
        <sz val="11"/>
        <color rgb="FF0000FF"/>
        <rFont val="Calibri"/>
        <family val="2"/>
        <charset val="238"/>
        <scheme val="minor"/>
      </rPr>
      <t>12.006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</si>
  <si>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P-H-S       </t>
    </r>
    <r>
      <rPr>
        <b/>
        <sz val="11"/>
        <color rgb="FF0000FF"/>
        <rFont val="Calibri"/>
        <family val="2"/>
        <charset val="238"/>
        <scheme val="minor"/>
      </rPr>
      <t>9.054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</si>
  <si>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NKNZ       </t>
    </r>
    <r>
      <rPr>
        <b/>
        <sz val="11"/>
        <color rgb="FF0000FF"/>
        <rFont val="Calibri"/>
        <family val="2"/>
        <charset val="238"/>
        <scheme val="minor"/>
      </rPr>
      <t>11.561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</si>
  <si>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NASZ KLAN NASZE ZASADY</t>
  </si>
  <si>
    <r>
      <t xml:space="preserve">NEOSY       </t>
    </r>
    <r>
      <rPr>
        <b/>
        <sz val="11"/>
        <color rgb="FF0000FF"/>
        <rFont val="Calibri"/>
        <family val="2"/>
        <charset val="238"/>
        <scheme val="minor"/>
      </rPr>
      <t>11.632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</si>
  <si>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N.e.o.s.Y Clan</t>
  </si>
  <si>
    <r>
      <t xml:space="preserve">777UA       </t>
    </r>
    <r>
      <rPr>
        <b/>
        <sz val="11"/>
        <color rgb="FF0000FF"/>
        <rFont val="Calibri"/>
        <family val="2"/>
        <charset val="238"/>
        <scheme val="minor"/>
      </rPr>
      <t>12.890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</si>
  <si>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P-BP1       </t>
    </r>
    <r>
      <rPr>
        <b/>
        <sz val="11"/>
        <color rgb="FF0000FF"/>
        <rFont val="Calibri"/>
        <family val="2"/>
        <charset val="238"/>
        <scheme val="minor"/>
      </rPr>
      <t>6.443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</si>
  <si>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Polish Black Panther (One)</t>
  </si>
  <si>
    <r>
      <t xml:space="preserve">ZE-US       </t>
    </r>
    <r>
      <rPr>
        <b/>
        <sz val="11"/>
        <color rgb="FF0000FF"/>
        <rFont val="Calibri"/>
        <family val="2"/>
        <charset val="238"/>
        <scheme val="minor"/>
      </rPr>
      <t>11.195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</si>
  <si>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GODS AND HEROES 2</t>
  </si>
  <si>
    <r>
      <t xml:space="preserve">3DBFL       </t>
    </r>
    <r>
      <rPr>
        <b/>
        <sz val="11"/>
        <color rgb="FF0000FF"/>
        <rFont val="Calibri"/>
        <family val="2"/>
        <charset val="238"/>
        <scheme val="minor"/>
      </rPr>
      <t>12.565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</si>
  <si>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S1NDY       </t>
    </r>
    <r>
      <rPr>
        <b/>
        <sz val="11"/>
        <color rgb="FF0000FF"/>
        <rFont val="Calibri"/>
        <family val="2"/>
        <charset val="238"/>
        <scheme val="minor"/>
      </rPr>
      <t>12.392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</si>
  <si>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UA7       </t>
    </r>
    <r>
      <rPr>
        <b/>
        <sz val="11"/>
        <color rgb="FF0000FF"/>
        <rFont val="Calibri"/>
        <family val="2"/>
        <charset val="238"/>
        <scheme val="minor"/>
      </rPr>
      <t>10.699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</si>
  <si>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UKRAINE IS MY MOTHERLAND</t>
  </si>
  <si>
    <r>
      <t xml:space="preserve">KIKIN       </t>
    </r>
    <r>
      <rPr>
        <b/>
        <sz val="11"/>
        <color rgb="FF0000FF"/>
        <rFont val="Calibri"/>
        <family val="2"/>
        <charset val="238"/>
        <scheme val="minor"/>
      </rPr>
      <t>11.313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</si>
  <si>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STRESS</t>
  </si>
  <si>
    <r>
      <t xml:space="preserve">1S1D       </t>
    </r>
    <r>
      <rPr>
        <b/>
        <sz val="11"/>
        <color rgb="FF0000FF"/>
        <rFont val="Calibri"/>
        <family val="2"/>
        <charset val="238"/>
        <scheme val="minor"/>
      </rPr>
      <t>11.802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</si>
  <si>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1Shot1Dead</t>
  </si>
  <si>
    <r>
      <t xml:space="preserve">CZMA       </t>
    </r>
    <r>
      <rPr>
        <b/>
        <sz val="11"/>
        <color rgb="FF0000FF"/>
        <rFont val="Calibri"/>
        <family val="2"/>
        <charset val="238"/>
        <scheme val="minor"/>
      </rPr>
      <t>12.927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</si>
  <si>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CZech Madness</t>
  </si>
  <si>
    <r>
      <t xml:space="preserve">-S-H       </t>
    </r>
    <r>
      <rPr>
        <b/>
        <sz val="11"/>
        <color rgb="FF0000FF"/>
        <rFont val="Calibri"/>
        <family val="2"/>
        <charset val="238"/>
        <scheme val="minor"/>
      </rPr>
      <t>12.931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</si>
  <si>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Quens       </t>
    </r>
    <r>
      <rPr>
        <b/>
        <sz val="11"/>
        <color rgb="FF0000FF"/>
        <rFont val="Calibri"/>
        <family val="2"/>
        <charset val="238"/>
        <scheme val="minor"/>
      </rPr>
      <t>13.231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</si>
  <si>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LT-W3       </t>
    </r>
    <r>
      <rPr>
        <b/>
        <sz val="11"/>
        <color rgb="FF0000FF"/>
        <rFont val="Calibri"/>
        <family val="2"/>
        <charset val="238"/>
        <scheme val="minor"/>
      </rPr>
      <t>13.271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</si>
  <si>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S1NDY       </t>
    </r>
    <r>
      <rPr>
        <b/>
        <sz val="11"/>
        <color rgb="FF0000FF"/>
        <rFont val="Calibri"/>
        <family val="2"/>
        <charset val="238"/>
        <scheme val="minor"/>
      </rPr>
      <t>12.594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</si>
  <si>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You´rE Next!</t>
  </si>
  <si>
    <r>
      <t xml:space="preserve">-YEN-       </t>
    </r>
    <r>
      <rPr>
        <b/>
        <sz val="11"/>
        <color rgb="FF0000FF"/>
        <rFont val="Calibri"/>
        <family val="2"/>
        <charset val="238"/>
        <scheme val="minor"/>
      </rPr>
      <t>13.245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</si>
  <si>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ROTAS       </t>
    </r>
    <r>
      <rPr>
        <b/>
        <sz val="11"/>
        <color rgb="FF0000FF"/>
        <rFont val="Calibri"/>
        <family val="2"/>
        <charset val="238"/>
        <scheme val="minor"/>
      </rPr>
      <t>11.480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</si>
  <si>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QUENS       </t>
    </r>
    <r>
      <rPr>
        <b/>
        <sz val="11"/>
        <color rgb="FF0000FF"/>
        <rFont val="Calibri"/>
        <family val="2"/>
        <charset val="238"/>
        <scheme val="minor"/>
      </rPr>
      <t>13.231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</si>
  <si>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ATES       </t>
    </r>
    <r>
      <rPr>
        <b/>
        <sz val="11"/>
        <color rgb="FF0000FF"/>
        <rFont val="Calibri"/>
        <family val="2"/>
        <charset val="238"/>
        <scheme val="minor"/>
      </rPr>
      <t>12.442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</si>
  <si>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WS-UA       </t>
    </r>
    <r>
      <rPr>
        <b/>
        <sz val="11"/>
        <color rgb="FF0000FF"/>
        <rFont val="Calibri"/>
        <family val="2"/>
        <charset val="238"/>
        <scheme val="minor"/>
      </rPr>
      <t>10.715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</si>
  <si>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Ensk1</t>
  </si>
  <si>
    <t>Dálnice1</t>
  </si>
  <si>
    <r>
      <t xml:space="preserve">CZMAF       </t>
    </r>
    <r>
      <rPr>
        <b/>
        <sz val="11"/>
        <color rgb="FF0000FF"/>
        <rFont val="Calibri"/>
        <family val="2"/>
        <charset val="238"/>
        <scheme val="minor"/>
      </rPr>
      <t>12.135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</si>
  <si>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RANOK       </t>
    </r>
    <r>
      <rPr>
        <b/>
        <sz val="11"/>
        <color rgb="FF0000FF"/>
        <rFont val="Calibri"/>
        <family val="2"/>
        <charset val="238"/>
        <scheme val="minor"/>
      </rPr>
      <t>11.502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</si>
  <si>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Rising of Ukrainian sun</t>
  </si>
  <si>
    <r>
      <t xml:space="preserve">FREAX       </t>
    </r>
    <r>
      <rPr>
        <b/>
        <sz val="11"/>
        <color rgb="FF0000FF"/>
        <rFont val="Calibri"/>
        <family val="2"/>
        <charset val="238"/>
        <scheme val="minor"/>
      </rPr>
      <t>7.797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</si>
  <si>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Freaks Team - Pozytywnie Zakreceni</t>
  </si>
  <si>
    <r>
      <t xml:space="preserve">LCHP       </t>
    </r>
    <r>
      <rPr>
        <b/>
        <sz val="11"/>
        <color rgb="FF0000FF"/>
        <rFont val="Calibri"/>
        <family val="2"/>
        <charset val="238"/>
        <scheme val="minor"/>
      </rPr>
      <t>9.971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</si>
  <si>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Les********Poilus</t>
  </si>
  <si>
    <t>jhonaz2017</t>
  </si>
  <si>
    <r>
      <t xml:space="preserve">BALEC       </t>
    </r>
    <r>
      <rPr>
        <b/>
        <sz val="11"/>
        <color rgb="FF0000FF"/>
        <rFont val="Calibri"/>
        <family val="2"/>
        <charset val="238"/>
        <scheme val="minor"/>
      </rPr>
      <t>10.422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</si>
  <si>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ATAI       </t>
    </r>
    <r>
      <rPr>
        <b/>
        <sz val="11"/>
        <color rgb="FF0000FF"/>
        <rFont val="Calibri"/>
        <family val="2"/>
        <charset val="238"/>
        <scheme val="minor"/>
      </rPr>
      <t>9.318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</si>
  <si>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Bushidó</t>
  </si>
  <si>
    <r>
      <t xml:space="preserve">HULKS       </t>
    </r>
    <r>
      <rPr>
        <b/>
        <sz val="11"/>
        <color rgb="FF0000FF"/>
        <rFont val="Calibri"/>
        <family val="2"/>
        <charset val="238"/>
        <scheme val="minor"/>
      </rPr>
      <t>12.554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</si>
  <si>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-=Hungary-Shadow-Killers=</t>
  </si>
  <si>
    <r>
      <t xml:space="preserve">GALIA       </t>
    </r>
    <r>
      <rPr>
        <b/>
        <sz val="11"/>
        <color rgb="FF0000FF"/>
        <rFont val="Calibri"/>
        <family val="2"/>
        <charset val="238"/>
        <scheme val="minor"/>
      </rPr>
      <t>13.019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</si>
  <si>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Asterix i Obelix</t>
  </si>
  <si>
    <r>
      <t xml:space="preserve">VVINS       </t>
    </r>
    <r>
      <rPr>
        <b/>
        <sz val="11"/>
        <color rgb="FF0000FF"/>
        <rFont val="Calibri"/>
        <family val="2"/>
        <charset val="238"/>
        <scheme val="minor"/>
      </rPr>
      <t>9.520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</si>
  <si>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VVINS</t>
  </si>
  <si>
    <r>
      <t xml:space="preserve">GEOFM       </t>
    </r>
    <r>
      <rPr>
        <b/>
        <sz val="11"/>
        <color rgb="FF0000FF"/>
        <rFont val="Calibri"/>
        <family val="2"/>
        <charset val="238"/>
        <scheme val="minor"/>
      </rPr>
      <t>9.544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</si>
  <si>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Georgian Family</t>
  </si>
  <si>
    <t>KessyCZE</t>
  </si>
  <si>
    <t>k 31.3.2023  (52 ofek)</t>
  </si>
  <si>
    <t>OFENZÍVY LEDEN 2023</t>
  </si>
  <si>
    <t>OFENZÍVY ÚNOR 2023</t>
  </si>
  <si>
    <t>OFENZÍVY BŘEZEN 2023</t>
  </si>
  <si>
    <t>OFENZÍVY DUBEN 2023</t>
  </si>
  <si>
    <t>OFENZÍVY Prosinec 2023</t>
  </si>
  <si>
    <t>OFENZÍVY LISTOPAD 2023</t>
  </si>
  <si>
    <t>OFENZÍVY ŘÍJEN 2023</t>
  </si>
  <si>
    <t>OFENZÍVY ZÁŘÍ 2023</t>
  </si>
  <si>
    <t>Ofenzívy klanu CORMA - Duben 2023</t>
  </si>
  <si>
    <r>
      <t xml:space="preserve">PETO       </t>
    </r>
    <r>
      <rPr>
        <b/>
        <sz val="11"/>
        <color rgb="FF0000FF"/>
        <rFont val="Calibri"/>
        <family val="2"/>
        <charset val="238"/>
        <scheme val="minor"/>
      </rPr>
      <t>11.790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</si>
  <si>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Pelikenttien Eeppinen Taisteluosasto</t>
  </si>
  <si>
    <r>
      <t xml:space="preserve">UA-14       </t>
    </r>
    <r>
      <rPr>
        <b/>
        <sz val="11"/>
        <color rgb="FF0000FF"/>
        <rFont val="Calibri"/>
        <family val="2"/>
        <charset val="238"/>
        <scheme val="minor"/>
      </rPr>
      <t>11.610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</si>
  <si>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ULA LVIV</t>
  </si>
  <si>
    <r>
      <t xml:space="preserve">A_A_D       </t>
    </r>
    <r>
      <rPr>
        <b/>
        <sz val="11"/>
        <color rgb="FF0000FF"/>
        <rFont val="Calibri"/>
        <family val="2"/>
        <charset val="238"/>
        <scheme val="minor"/>
      </rPr>
      <t>13.323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</si>
  <si>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Analiza Atak Domonacja</t>
  </si>
  <si>
    <r>
      <t xml:space="preserve">_O-W_       </t>
    </r>
    <r>
      <rPr>
        <b/>
        <sz val="11"/>
        <color rgb="FF0000FF"/>
        <rFont val="Calibri"/>
        <family val="2"/>
        <charset val="238"/>
        <scheme val="minor"/>
      </rPr>
      <t>9.358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</si>
  <si>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Old_Wolves_</t>
  </si>
  <si>
    <t>UKRAJINSKY KIBORGI</t>
  </si>
  <si>
    <r>
      <t xml:space="preserve">ASPRE       </t>
    </r>
    <r>
      <rPr>
        <b/>
        <sz val="11"/>
        <color rgb="FF0000FF"/>
        <rFont val="Calibri"/>
        <family val="2"/>
        <charset val="238"/>
        <scheme val="minor"/>
      </rPr>
      <t>9.548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</si>
  <si>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GK_UA       </t>
    </r>
    <r>
      <rPr>
        <b/>
        <sz val="11"/>
        <color rgb="FF0000FF"/>
        <rFont val="Calibri"/>
        <family val="2"/>
        <charset val="238"/>
        <scheme val="minor"/>
      </rPr>
      <t>7.689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</si>
  <si>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BMWUA       </t>
    </r>
    <r>
      <rPr>
        <b/>
        <sz val="11"/>
        <color rgb="FF0000FF"/>
        <rFont val="Calibri"/>
        <family val="2"/>
        <charset val="238"/>
        <scheme val="minor"/>
      </rPr>
      <t>9.900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</si>
  <si>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Brotherhood of Metal Wolves</t>
  </si>
  <si>
    <t>NEPSTER_sk</t>
  </si>
  <si>
    <r>
      <t xml:space="preserve">LGACY       </t>
    </r>
    <r>
      <rPr>
        <b/>
        <sz val="11"/>
        <color rgb="FF0000FF"/>
        <rFont val="Calibri"/>
        <family val="2"/>
        <charset val="238"/>
        <scheme val="minor"/>
      </rPr>
      <t>12.358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</si>
  <si>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RANOK       </t>
    </r>
    <r>
      <rPr>
        <b/>
        <sz val="11"/>
        <color rgb="FF0000FF"/>
        <rFont val="Calibri"/>
        <family val="2"/>
        <charset val="238"/>
        <scheme val="minor"/>
      </rPr>
      <t>11.596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</si>
  <si>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Červona Kalina UA</t>
  </si>
  <si>
    <r>
      <t xml:space="preserve">TALK       </t>
    </r>
    <r>
      <rPr>
        <b/>
        <sz val="11"/>
        <color rgb="FF0000FF"/>
        <rFont val="Calibri"/>
        <family val="2"/>
        <charset val="238"/>
        <scheme val="minor"/>
      </rPr>
      <t>10.782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</si>
  <si>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TALKING BABES</t>
  </si>
  <si>
    <r>
      <t xml:space="preserve">PANK       </t>
    </r>
    <r>
      <rPr>
        <b/>
        <sz val="11"/>
        <color rgb="FF0000FF"/>
        <rFont val="Calibri"/>
        <family val="2"/>
        <charset val="238"/>
        <scheme val="minor"/>
      </rPr>
      <t>10.544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</si>
  <si>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HOROR       </t>
    </r>
    <r>
      <rPr>
        <b/>
        <sz val="11"/>
        <color rgb="FF0000FF"/>
        <rFont val="Calibri"/>
        <family val="2"/>
        <charset val="238"/>
        <scheme val="minor"/>
      </rPr>
      <t>10.754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</si>
  <si>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3DBFL       </t>
    </r>
    <r>
      <rPr>
        <b/>
        <sz val="11"/>
        <color rgb="FF0000FF"/>
        <rFont val="Calibri"/>
        <family val="2"/>
        <charset val="238"/>
        <scheme val="minor"/>
      </rPr>
      <t>10.348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</si>
  <si>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HRD-       </t>
    </r>
    <r>
      <rPr>
        <b/>
        <sz val="11"/>
        <color rgb="FF0000FF"/>
        <rFont val="Calibri"/>
        <family val="2"/>
        <charset val="238"/>
        <scheme val="minor"/>
      </rPr>
      <t>11.773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</si>
  <si>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E_W_Z       </t>
    </r>
    <r>
      <rPr>
        <b/>
        <sz val="11"/>
        <color rgb="FF0000FF"/>
        <rFont val="Calibri"/>
        <family val="2"/>
        <charset val="238"/>
        <scheme val="minor"/>
      </rPr>
      <t>10.464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</si>
  <si>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Easy Win Zone</t>
  </si>
  <si>
    <t>Johny_Forever</t>
  </si>
  <si>
    <t>Johnny_Forever</t>
  </si>
  <si>
    <r>
      <t xml:space="preserve">DATA       </t>
    </r>
    <r>
      <rPr>
        <b/>
        <sz val="11"/>
        <color rgb="FF0000FF"/>
        <rFont val="Calibri"/>
        <family val="2"/>
        <charset val="238"/>
        <scheme val="minor"/>
      </rPr>
      <t>8.517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</si>
  <si>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Old_Wolves</t>
  </si>
  <si>
    <r>
      <t xml:space="preserve">BBB       </t>
    </r>
    <r>
      <rPr>
        <b/>
        <sz val="11"/>
        <color rgb="FF0000FF"/>
        <rFont val="Calibri"/>
        <family val="2"/>
        <charset val="238"/>
        <scheme val="minor"/>
      </rPr>
      <t>9.828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</si>
  <si>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Bohemian Battle Brothers (CZ)</t>
  </si>
  <si>
    <r>
      <t xml:space="preserve">SZEX       </t>
    </r>
    <r>
      <rPr>
        <b/>
        <sz val="11"/>
        <color rgb="FF0000FF"/>
        <rFont val="Calibri"/>
        <family val="2"/>
        <charset val="238"/>
        <scheme val="minor"/>
      </rPr>
      <t>12.394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</si>
  <si>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Szovjet Zsiguli Exportórök</t>
  </si>
  <si>
    <r>
      <t xml:space="preserve">ASTYL       </t>
    </r>
    <r>
      <rPr>
        <b/>
        <sz val="11"/>
        <color rgb="FF0000FF"/>
        <rFont val="Calibri"/>
        <family val="2"/>
        <charset val="238"/>
        <scheme val="minor"/>
      </rPr>
      <t>9.959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</si>
  <si>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STEL       </t>
    </r>
    <r>
      <rPr>
        <b/>
        <sz val="11"/>
        <color rgb="FF0000FF"/>
        <rFont val="Calibri"/>
        <family val="2"/>
        <charset val="238"/>
        <scheme val="minor"/>
      </rPr>
      <t>12.713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</si>
  <si>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_V4L_       </t>
    </r>
    <r>
      <rPr>
        <b/>
        <sz val="11"/>
        <color rgb="FF0000FF"/>
        <rFont val="Calibri"/>
        <family val="2"/>
        <charset val="238"/>
        <scheme val="minor"/>
      </rPr>
      <t>9.678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</si>
  <si>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_V4LKYRIE_</t>
  </si>
  <si>
    <r>
      <t xml:space="preserve">_O-W_       </t>
    </r>
    <r>
      <rPr>
        <b/>
        <sz val="11"/>
        <color rgb="FF0000FF"/>
        <rFont val="Calibri"/>
        <family val="2"/>
        <charset val="238"/>
        <scheme val="minor"/>
      </rPr>
      <t>9.176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</si>
  <si>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4PBP       </t>
    </r>
    <r>
      <rPr>
        <b/>
        <sz val="11"/>
        <color rgb="FF0000FF"/>
        <rFont val="Calibri"/>
        <family val="2"/>
        <charset val="238"/>
        <scheme val="minor"/>
      </rPr>
      <t>10.024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</si>
  <si>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4DBFL       </t>
    </r>
    <r>
      <rPr>
        <b/>
        <sz val="11"/>
        <color rgb="FF0000FF"/>
        <rFont val="Calibri"/>
        <family val="2"/>
        <charset val="238"/>
        <scheme val="minor"/>
      </rPr>
      <t>10.926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</si>
  <si>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4e Division Blindée Francaise Leclerc</t>
  </si>
  <si>
    <r>
      <t xml:space="preserve">ATAI       </t>
    </r>
    <r>
      <rPr>
        <b/>
        <sz val="11"/>
        <color rgb="FF0000FF"/>
        <rFont val="Calibri"/>
        <family val="2"/>
        <charset val="238"/>
        <scheme val="minor"/>
      </rPr>
      <t>11.389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</si>
  <si>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MYGOD       </t>
    </r>
    <r>
      <rPr>
        <b/>
        <sz val="11"/>
        <color rgb="FF0000FF"/>
        <rFont val="Calibri"/>
        <family val="2"/>
        <charset val="238"/>
        <scheme val="minor"/>
      </rPr>
      <t>11.332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</si>
  <si>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Brain not OFF!</t>
  </si>
  <si>
    <r>
      <t xml:space="preserve">-SIS-       </t>
    </r>
    <r>
      <rPr>
        <b/>
        <sz val="11"/>
        <color rgb="FF0000FF"/>
        <rFont val="Calibri"/>
        <family val="2"/>
        <charset val="238"/>
        <scheme val="minor"/>
      </rPr>
      <t>10.936</t>
    </r>
    <r>
      <rPr>
        <b/>
        <sz val="14"/>
        <color rgb="FFCC00CC"/>
        <rFont val="Calibri"/>
        <family val="2"/>
        <charset val="238"/>
        <scheme val="minor"/>
      </rPr>
      <t xml:space="preserve">      </t>
    </r>
  </si>
  <si>
    <r>
      <t xml:space="preserve">H_ELL       </t>
    </r>
    <r>
      <rPr>
        <b/>
        <sz val="11"/>
        <color rgb="FF0000FF"/>
        <rFont val="Calibri"/>
        <family val="2"/>
        <charset val="238"/>
        <scheme val="minor"/>
      </rPr>
      <t>11.006</t>
    </r>
    <r>
      <rPr>
        <b/>
        <sz val="14"/>
        <color rgb="FFCC00CC"/>
        <rFont val="Calibri"/>
        <family val="2"/>
        <charset val="238"/>
        <scheme val="minor"/>
      </rPr>
      <t xml:space="preserve">      </t>
    </r>
  </si>
  <si>
    <t>SpawnOfHell</t>
  </si>
  <si>
    <r>
      <t xml:space="preserve">-FM-       </t>
    </r>
    <r>
      <rPr>
        <b/>
        <sz val="11"/>
        <color rgb="FF0000FF"/>
        <rFont val="Calibri"/>
        <family val="2"/>
        <charset val="238"/>
        <scheme val="minor"/>
      </rPr>
      <t>12.992</t>
    </r>
    <r>
      <rPr>
        <b/>
        <sz val="14"/>
        <color rgb="FFCC00CC"/>
        <rFont val="Calibri"/>
        <family val="2"/>
        <charset val="238"/>
        <scheme val="minor"/>
      </rPr>
      <t xml:space="preserve">      </t>
    </r>
  </si>
  <si>
    <t>FAM1LIA</t>
  </si>
  <si>
    <r>
      <t xml:space="preserve">ARHEO       </t>
    </r>
    <r>
      <rPr>
        <b/>
        <sz val="11"/>
        <color rgb="FF0000FF"/>
        <rFont val="Calibri"/>
        <family val="2"/>
        <charset val="238"/>
        <scheme val="minor"/>
      </rPr>
      <t>11.284</t>
    </r>
    <r>
      <rPr>
        <b/>
        <sz val="14"/>
        <color rgb="FFCC00CC"/>
        <rFont val="Calibri"/>
        <family val="2"/>
        <charset val="238"/>
        <scheme val="minor"/>
      </rPr>
      <t xml:space="preserve">      </t>
    </r>
  </si>
  <si>
    <r>
      <t xml:space="preserve">1DKK       </t>
    </r>
    <r>
      <rPr>
        <b/>
        <sz val="11"/>
        <color rgb="FF0000FF"/>
        <rFont val="Calibri"/>
        <family val="2"/>
        <charset val="238"/>
        <scheme val="minor"/>
      </rPr>
      <t>12.446</t>
    </r>
    <r>
      <rPr>
        <b/>
        <sz val="14"/>
        <color rgb="FFCC00CC"/>
        <rFont val="Calibri"/>
        <family val="2"/>
        <charset val="238"/>
        <scheme val="minor"/>
      </rPr>
      <t xml:space="preserve">      </t>
    </r>
  </si>
  <si>
    <t>Dansk Kampvogns Kompagni</t>
  </si>
  <si>
    <r>
      <t xml:space="preserve">LGACY       </t>
    </r>
    <r>
      <rPr>
        <b/>
        <sz val="11"/>
        <color rgb="FF0000FF"/>
        <rFont val="Calibri"/>
        <family val="2"/>
        <charset val="238"/>
        <scheme val="minor"/>
      </rPr>
      <t>10.205</t>
    </r>
    <r>
      <rPr>
        <b/>
        <sz val="14"/>
        <color rgb="FFCC00CC"/>
        <rFont val="Calibri"/>
        <family val="2"/>
        <charset val="238"/>
        <scheme val="minor"/>
      </rPr>
      <t xml:space="preserve">      </t>
    </r>
  </si>
  <si>
    <r>
      <t xml:space="preserve">B_BOY       </t>
    </r>
    <r>
      <rPr>
        <b/>
        <sz val="11"/>
        <color rgb="FF0000FF"/>
        <rFont val="Calibri"/>
        <family val="2"/>
        <charset val="238"/>
        <scheme val="minor"/>
      </rPr>
      <t>12.600</t>
    </r>
    <r>
      <rPr>
        <b/>
        <sz val="14"/>
        <color rgb="FFCC00CC"/>
        <rFont val="Calibri"/>
        <family val="2"/>
        <charset val="238"/>
        <scheme val="minor"/>
      </rPr>
      <t xml:space="preserve">      </t>
    </r>
  </si>
  <si>
    <r>
      <t xml:space="preserve">_O-W_       </t>
    </r>
    <r>
      <rPr>
        <b/>
        <sz val="11"/>
        <color rgb="FF0000FF"/>
        <rFont val="Calibri"/>
        <family val="2"/>
        <charset val="238"/>
        <scheme val="minor"/>
      </rPr>
      <t>9.064</t>
    </r>
    <r>
      <rPr>
        <b/>
        <sz val="14"/>
        <color rgb="FFCC00CC"/>
        <rFont val="Calibri"/>
        <family val="2"/>
        <charset val="238"/>
        <scheme val="minor"/>
      </rPr>
      <t xml:space="preserve">      </t>
    </r>
  </si>
  <si>
    <t>Dubový lelsík 2</t>
  </si>
  <si>
    <r>
      <t xml:space="preserve">BV_       </t>
    </r>
    <r>
      <rPr>
        <b/>
        <sz val="11"/>
        <color rgb="FF0000FF"/>
        <rFont val="Calibri"/>
        <family val="2"/>
        <charset val="238"/>
        <scheme val="minor"/>
      </rPr>
      <t>7.749</t>
    </r>
    <r>
      <rPr>
        <b/>
        <sz val="14"/>
        <color rgb="FFCC00CC"/>
        <rFont val="Calibri"/>
        <family val="2"/>
        <charset val="238"/>
        <scheme val="minor"/>
      </rPr>
      <t xml:space="preserve">      </t>
    </r>
  </si>
  <si>
    <t>Boinas verdes.</t>
  </si>
  <si>
    <r>
      <t xml:space="preserve">HULKS       </t>
    </r>
    <r>
      <rPr>
        <b/>
        <sz val="11"/>
        <color rgb="FF0000FF"/>
        <rFont val="Calibri"/>
        <family val="2"/>
        <charset val="238"/>
        <scheme val="minor"/>
      </rPr>
      <t>12.541</t>
    </r>
    <r>
      <rPr>
        <b/>
        <sz val="14"/>
        <color rgb="FFCC00CC"/>
        <rFont val="Calibri"/>
        <family val="2"/>
        <charset val="238"/>
        <scheme val="minor"/>
      </rPr>
      <t xml:space="preserve">      </t>
    </r>
  </si>
  <si>
    <t>-=Hungary-Shadow-Killers=-</t>
  </si>
  <si>
    <r>
      <t xml:space="preserve">4PBP       </t>
    </r>
    <r>
      <rPr>
        <b/>
        <sz val="11"/>
        <color rgb="FF0000FF"/>
        <rFont val="Calibri"/>
        <family val="2"/>
        <charset val="238"/>
        <scheme val="minor"/>
      </rPr>
      <t>10.039</t>
    </r>
    <r>
      <rPr>
        <b/>
        <sz val="14"/>
        <color rgb="FFCC00CC"/>
        <rFont val="Calibri"/>
        <family val="2"/>
        <charset val="238"/>
        <scheme val="minor"/>
      </rPr>
      <t xml:space="preserve">      </t>
    </r>
  </si>
  <si>
    <t>4.Polska Brygada Pancerna</t>
  </si>
  <si>
    <t>_RaGnaR_1211</t>
  </si>
  <si>
    <t>RaGnaR1211</t>
  </si>
  <si>
    <r>
      <t xml:space="preserve">NO-W       </t>
    </r>
    <r>
      <rPr>
        <b/>
        <sz val="11"/>
        <color rgb="FF0000FF"/>
        <rFont val="Calibri"/>
        <family val="2"/>
        <charset val="238"/>
        <scheme val="minor"/>
      </rPr>
      <t>7.882</t>
    </r>
    <r>
      <rPr>
        <b/>
        <sz val="14"/>
        <color rgb="FFCC00CC"/>
        <rFont val="Calibri"/>
        <family val="2"/>
        <charset val="238"/>
        <scheme val="minor"/>
      </rPr>
      <t xml:space="preserve">      </t>
    </r>
  </si>
  <si>
    <t>It´s Not Over Until You Win</t>
  </si>
  <si>
    <t>k 30.4.2023  (39 ofek)</t>
  </si>
  <si>
    <t>Ofenzívy klanu CORMA - Květen 2023</t>
  </si>
  <si>
    <t>OFENZÍVY KVĚTEN 2023</t>
  </si>
  <si>
    <r>
      <t xml:space="preserve">DONI       </t>
    </r>
    <r>
      <rPr>
        <b/>
        <sz val="11"/>
        <color rgb="FF0000FF"/>
        <rFont val="Calibri"/>
        <family val="2"/>
        <charset val="238"/>
        <scheme val="minor"/>
      </rPr>
      <t>11.099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</si>
  <si>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Domino</t>
  </si>
  <si>
    <r>
      <t xml:space="preserve">NUPGD       </t>
    </r>
    <r>
      <rPr>
        <b/>
        <sz val="11"/>
        <color rgb="FF0000FF"/>
        <rFont val="Calibri"/>
        <family val="2"/>
        <charset val="238"/>
        <scheme val="minor"/>
      </rPr>
      <t>11.741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</si>
  <si>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Nu pogodi!</t>
  </si>
  <si>
    <r>
      <t xml:space="preserve">A_A_D       </t>
    </r>
    <r>
      <rPr>
        <b/>
        <sz val="11"/>
        <color rgb="FF0000FF"/>
        <rFont val="Calibri"/>
        <family val="2"/>
        <charset val="238"/>
        <scheme val="minor"/>
      </rPr>
      <t>11.206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</si>
  <si>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BLBS       </t>
    </r>
    <r>
      <rPr>
        <b/>
        <sz val="11"/>
        <color rgb="FF0000FF"/>
        <rFont val="Calibri"/>
        <family val="2"/>
        <charset val="238"/>
        <scheme val="minor"/>
      </rPr>
      <t>10.384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</si>
  <si>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BALKAN BIRDS</t>
  </si>
  <si>
    <r>
      <t xml:space="preserve">KAPES       </t>
    </r>
    <r>
      <rPr>
        <b/>
        <sz val="11"/>
        <color rgb="FF0000FF"/>
        <rFont val="Calibri"/>
        <family val="2"/>
        <charset val="238"/>
        <scheme val="minor"/>
      </rPr>
      <t>13.666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</si>
  <si>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King Apes</t>
  </si>
  <si>
    <t>PAINT YOUR WORLD</t>
  </si>
  <si>
    <r>
      <t xml:space="preserve">GIMP_       </t>
    </r>
    <r>
      <rPr>
        <b/>
        <sz val="11"/>
        <color rgb="FF0000FF"/>
        <rFont val="Calibri"/>
        <family val="2"/>
        <charset val="238"/>
        <scheme val="minor"/>
      </rPr>
      <t>11.035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</si>
  <si>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PANK       </t>
    </r>
    <r>
      <rPr>
        <b/>
        <sz val="11"/>
        <color rgb="FF0000FF"/>
        <rFont val="Calibri"/>
        <family val="2"/>
        <charset val="238"/>
        <scheme val="minor"/>
      </rPr>
      <t>12.425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</si>
  <si>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MYGOD       </t>
    </r>
    <r>
      <rPr>
        <b/>
        <sz val="11"/>
        <color rgb="FF0000FF"/>
        <rFont val="Calibri"/>
        <family val="2"/>
        <charset val="238"/>
        <scheme val="minor"/>
      </rPr>
      <t>11.198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</si>
  <si>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_V4L_       </t>
    </r>
    <r>
      <rPr>
        <b/>
        <sz val="11"/>
        <color rgb="FF0000FF"/>
        <rFont val="Calibri"/>
        <family val="2"/>
        <charset val="238"/>
        <scheme val="minor"/>
      </rPr>
      <t>9.846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</si>
  <si>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IMORI       </t>
    </r>
    <r>
      <rPr>
        <b/>
        <sz val="11"/>
        <color rgb="FF0000FF"/>
        <rFont val="Calibri"/>
        <family val="2"/>
        <charset val="238"/>
        <scheme val="minor"/>
      </rPr>
      <t>10.658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</si>
  <si>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TREXI       </t>
    </r>
    <r>
      <rPr>
        <b/>
        <sz val="11"/>
        <color rgb="FF0000FF"/>
        <rFont val="Calibri"/>
        <family val="2"/>
        <charset val="238"/>
        <scheme val="minor"/>
      </rPr>
      <t>9.218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</si>
  <si>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Licensed to carry small arms</t>
  </si>
  <si>
    <r>
      <t xml:space="preserve">A_A_D       </t>
    </r>
    <r>
      <rPr>
        <b/>
        <sz val="11"/>
        <color rgb="FF0000FF"/>
        <rFont val="Calibri"/>
        <family val="2"/>
        <charset val="238"/>
        <scheme val="minor"/>
      </rPr>
      <t>10.957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</si>
  <si>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-S-H       </t>
    </r>
    <r>
      <rPr>
        <b/>
        <sz val="11"/>
        <color rgb="FF0000FF"/>
        <rFont val="Calibri"/>
        <family val="2"/>
        <charset val="238"/>
        <scheme val="minor"/>
      </rPr>
      <t>13.296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</si>
  <si>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4DBFL       </t>
    </r>
    <r>
      <rPr>
        <b/>
        <sz val="11"/>
        <color rgb="FF0000FF"/>
        <rFont val="Calibri"/>
        <family val="2"/>
        <charset val="238"/>
        <scheme val="minor"/>
      </rPr>
      <t>10.774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</si>
  <si>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GIMP_       </t>
    </r>
    <r>
      <rPr>
        <b/>
        <sz val="11"/>
        <color rgb="FF0000FF"/>
        <rFont val="Calibri"/>
        <family val="2"/>
        <charset val="238"/>
        <scheme val="minor"/>
      </rPr>
      <t>11.201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</si>
  <si>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-DEV-       </t>
    </r>
    <r>
      <rPr>
        <b/>
        <sz val="11"/>
        <color rgb="FF0000FF"/>
        <rFont val="Calibri"/>
        <family val="2"/>
        <charset val="238"/>
        <scheme val="minor"/>
      </rPr>
      <t>8.682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</si>
  <si>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DEVILISH SQUAD</t>
  </si>
  <si>
    <r>
      <t xml:space="preserve">GROM2       </t>
    </r>
    <r>
      <rPr>
        <b/>
        <sz val="11"/>
        <color rgb="FF0000FF"/>
        <rFont val="Calibri"/>
        <family val="2"/>
        <charset val="238"/>
        <scheme val="minor"/>
      </rPr>
      <t>9.676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</si>
  <si>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DONI       </t>
    </r>
    <r>
      <rPr>
        <b/>
        <sz val="11"/>
        <color rgb="FF0000FF"/>
        <rFont val="Calibri"/>
        <family val="2"/>
        <charset val="238"/>
        <scheme val="minor"/>
      </rPr>
      <t>11.534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</si>
  <si>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HRD-       </t>
    </r>
    <r>
      <rPr>
        <b/>
        <sz val="11"/>
        <color rgb="FF0000FF"/>
        <rFont val="Calibri"/>
        <family val="2"/>
        <charset val="238"/>
        <scheme val="minor"/>
      </rPr>
      <t>9.254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</si>
  <si>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UA-14       </t>
    </r>
    <r>
      <rPr>
        <b/>
        <sz val="11"/>
        <color rgb="FF0000FF"/>
        <rFont val="Calibri"/>
        <family val="2"/>
        <charset val="238"/>
        <scheme val="minor"/>
      </rPr>
      <t>11.728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</si>
  <si>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ULA L´VIV</t>
  </si>
  <si>
    <r>
      <t xml:space="preserve">A_A_D       </t>
    </r>
    <r>
      <rPr>
        <b/>
        <sz val="11"/>
        <color rgb="FF0000FF"/>
        <rFont val="Calibri"/>
        <family val="2"/>
        <charset val="238"/>
        <scheme val="minor"/>
      </rPr>
      <t>11.029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</si>
  <si>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PDGH       </t>
    </r>
    <r>
      <rPr>
        <b/>
        <sz val="11"/>
        <color rgb="FF0000FF"/>
        <rFont val="Calibri"/>
        <family val="2"/>
        <charset val="238"/>
        <scheme val="minor"/>
      </rPr>
      <t>8.333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</si>
  <si>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11.Panzerdivision I Ghostdivision</t>
  </si>
  <si>
    <r>
      <t xml:space="preserve">PRL_       </t>
    </r>
    <r>
      <rPr>
        <b/>
        <sz val="11"/>
        <color rgb="FF0000FF"/>
        <rFont val="Calibri"/>
        <family val="2"/>
        <charset val="238"/>
        <scheme val="minor"/>
      </rPr>
      <t>10.792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</si>
  <si>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Players on Red Line</t>
  </si>
  <si>
    <r>
      <t xml:space="preserve">CASPR       </t>
    </r>
    <r>
      <rPr>
        <b/>
        <sz val="11"/>
        <color rgb="FF0000FF"/>
        <rFont val="Calibri"/>
        <family val="2"/>
        <charset val="238"/>
        <scheme val="minor"/>
      </rPr>
      <t>9.307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</si>
  <si>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CZBER       </t>
    </r>
    <r>
      <rPr>
        <b/>
        <sz val="11"/>
        <color rgb="FF0000FF"/>
        <rFont val="Calibri"/>
        <family val="2"/>
        <charset val="238"/>
        <scheme val="minor"/>
      </rPr>
      <t>4.277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</si>
  <si>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czBERSERKERScz</t>
  </si>
  <si>
    <r>
      <t xml:space="preserve">ERRTU       </t>
    </r>
    <r>
      <rPr>
        <b/>
        <sz val="11"/>
        <color rgb="FF0000FF"/>
        <rFont val="Calibri"/>
        <family val="2"/>
        <charset val="238"/>
        <scheme val="minor"/>
      </rPr>
      <t>11.154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</si>
  <si>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In canes inferni</t>
  </si>
  <si>
    <t>k 31.5.2023  (26 ofek)</t>
  </si>
  <si>
    <t>Ofenzívy klanu CORMA - Červen 2023</t>
  </si>
  <si>
    <r>
      <t xml:space="preserve">_TRY       </t>
    </r>
    <r>
      <rPr>
        <b/>
        <sz val="11"/>
        <color rgb="FF0000FF"/>
        <rFont val="Calibri"/>
        <family val="2"/>
        <charset val="238"/>
        <scheme val="minor"/>
      </rPr>
      <t>10.138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</si>
  <si>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NOT UNICUMS JUST TRYHARDS</t>
  </si>
  <si>
    <r>
      <t xml:space="preserve">EVA-       </t>
    </r>
    <r>
      <rPr>
        <b/>
        <sz val="11"/>
        <color rgb="FF0000FF"/>
        <rFont val="Calibri"/>
        <family val="2"/>
        <charset val="238"/>
        <scheme val="minor"/>
      </rPr>
      <t>10.854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</si>
  <si>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Team EVA</t>
  </si>
  <si>
    <r>
      <t xml:space="preserve">PODIV       </t>
    </r>
    <r>
      <rPr>
        <b/>
        <sz val="11"/>
        <color rgb="FF0000FF"/>
        <rFont val="Calibri"/>
        <family val="2"/>
        <charset val="238"/>
        <scheme val="minor"/>
      </rPr>
      <t>10.242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</si>
  <si>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CRIS       </t>
    </r>
    <r>
      <rPr>
        <b/>
        <sz val="11"/>
        <color rgb="FF0000FF"/>
        <rFont val="Calibri"/>
        <family val="2"/>
        <charset val="238"/>
        <scheme val="minor"/>
      </rPr>
      <t>12.281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</si>
  <si>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SEKTA       </t>
    </r>
    <r>
      <rPr>
        <b/>
        <sz val="11"/>
        <color rgb="FF0000FF"/>
        <rFont val="Calibri"/>
        <family val="2"/>
        <charset val="238"/>
        <scheme val="minor"/>
      </rPr>
      <t>8.026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</si>
  <si>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 xml:space="preserve">SEKTA </t>
  </si>
  <si>
    <r>
      <t xml:space="preserve">PODIV       </t>
    </r>
    <r>
      <rPr>
        <b/>
        <sz val="11"/>
        <color rgb="FF0000FF"/>
        <rFont val="Calibri"/>
        <family val="2"/>
        <charset val="238"/>
        <scheme val="minor"/>
      </rPr>
      <t>10.318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</si>
  <si>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PIVE2       </t>
    </r>
    <r>
      <rPr>
        <b/>
        <sz val="11"/>
        <color rgb="FF0000FF"/>
        <rFont val="Calibri"/>
        <family val="2"/>
        <charset val="238"/>
        <scheme val="minor"/>
      </rPr>
      <t>9.213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</si>
  <si>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PIVE 2.</t>
  </si>
  <si>
    <r>
      <t xml:space="preserve">DONI       </t>
    </r>
    <r>
      <rPr>
        <b/>
        <sz val="11"/>
        <color rgb="FF0000FF"/>
        <rFont val="Calibri"/>
        <family val="2"/>
        <charset val="238"/>
        <scheme val="minor"/>
      </rPr>
      <t>11.740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</si>
  <si>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R1K_0       </t>
    </r>
    <r>
      <rPr>
        <b/>
        <sz val="11"/>
        <color rgb="FF0000FF"/>
        <rFont val="Calibri"/>
        <family val="2"/>
        <charset val="238"/>
        <scheme val="minor"/>
      </rPr>
      <t>9.539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</si>
  <si>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_TRY       </t>
    </r>
    <r>
      <rPr>
        <b/>
        <sz val="11"/>
        <color rgb="FF0000FF"/>
        <rFont val="Calibri"/>
        <family val="2"/>
        <charset val="238"/>
        <scheme val="minor"/>
      </rPr>
      <t>10.100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</si>
  <si>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ESPA       </t>
    </r>
    <r>
      <rPr>
        <b/>
        <sz val="11"/>
        <color rgb="FF0000FF"/>
        <rFont val="Calibri"/>
        <family val="2"/>
        <charset val="238"/>
        <scheme val="minor"/>
      </rPr>
      <t>11.817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</si>
  <si>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Soldados de Espaňa</t>
  </si>
  <si>
    <r>
      <t xml:space="preserve">IM-OP       </t>
    </r>
    <r>
      <rPr>
        <b/>
        <sz val="11"/>
        <color rgb="FF0000FF"/>
        <rFont val="Calibri"/>
        <family val="2"/>
        <charset val="238"/>
        <scheme val="minor"/>
      </rPr>
      <t>11.769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</si>
  <si>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ImmortalPlayers</t>
  </si>
  <si>
    <r>
      <t xml:space="preserve">P-ACE       </t>
    </r>
    <r>
      <rPr>
        <b/>
        <sz val="11"/>
        <color rgb="FF0000FF"/>
        <rFont val="Calibri"/>
        <family val="2"/>
        <charset val="238"/>
        <scheme val="minor"/>
      </rPr>
      <t>6.301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</si>
  <si>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PICK Ászok</t>
  </si>
  <si>
    <r>
      <t xml:space="preserve">GGHUN       </t>
    </r>
    <r>
      <rPr>
        <b/>
        <sz val="11"/>
        <color rgb="FF0000FF"/>
        <rFont val="Calibri"/>
        <family val="2"/>
        <charset val="238"/>
        <scheme val="minor"/>
      </rPr>
      <t>7.389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</si>
  <si>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7URUL       </t>
    </r>
    <r>
      <rPr>
        <b/>
        <sz val="11"/>
        <color rgb="FF0000FF"/>
        <rFont val="Calibri"/>
        <family val="2"/>
        <charset val="238"/>
        <scheme val="minor"/>
      </rPr>
      <t>10.637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</si>
  <si>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TURUL</t>
  </si>
  <si>
    <r>
      <t xml:space="preserve">-DD       </t>
    </r>
    <r>
      <rPr>
        <b/>
        <sz val="11"/>
        <color rgb="FF0000FF"/>
        <rFont val="Calibri"/>
        <family val="2"/>
        <charset val="238"/>
        <scheme val="minor"/>
      </rPr>
      <t>9.041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</si>
  <si>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 xml:space="preserve">The DareDevil´s </t>
  </si>
  <si>
    <r>
      <t xml:space="preserve">GGHUN       </t>
    </r>
    <r>
      <rPr>
        <b/>
        <sz val="11"/>
        <color rgb="FF0000FF"/>
        <rFont val="Calibri"/>
        <family val="2"/>
        <charset val="238"/>
        <scheme val="minor"/>
      </rPr>
      <t>7.527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</si>
  <si>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SONS-       </t>
    </r>
    <r>
      <rPr>
        <b/>
        <sz val="11"/>
        <color rgb="FF0000FF"/>
        <rFont val="Calibri"/>
        <family val="2"/>
        <charset val="238"/>
        <scheme val="minor"/>
      </rPr>
      <t>10.328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</si>
  <si>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_Sons of Anarchy_</t>
  </si>
  <si>
    <r>
      <t xml:space="preserve">A30I3       </t>
    </r>
    <r>
      <rPr>
        <b/>
        <sz val="11"/>
        <color rgb="FF0000FF"/>
        <rFont val="Calibri"/>
        <family val="2"/>
        <charset val="238"/>
        <scheme val="minor"/>
      </rPr>
      <t>10.248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</si>
  <si>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Sláva Ukrainy!!! Sláva ESU!</t>
  </si>
  <si>
    <t>Mkentaur</t>
  </si>
  <si>
    <r>
      <t xml:space="preserve">7134       </t>
    </r>
    <r>
      <rPr>
        <b/>
        <sz val="11"/>
        <color rgb="FF0000FF"/>
        <rFont val="Calibri"/>
        <family val="2"/>
        <charset val="238"/>
        <scheme val="minor"/>
      </rPr>
      <t>10.383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</si>
  <si>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7134</t>
  </si>
  <si>
    <t>_coje_Spajk_</t>
  </si>
  <si>
    <r>
      <t xml:space="preserve">MEXL       </t>
    </r>
    <r>
      <rPr>
        <b/>
        <sz val="11"/>
        <color rgb="FF0000FF"/>
        <rFont val="Calibri"/>
        <family val="2"/>
        <charset val="238"/>
        <scheme val="minor"/>
      </rPr>
      <t>9.292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</si>
  <si>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19MBR       </t>
    </r>
    <r>
      <rPr>
        <b/>
        <sz val="11"/>
        <color rgb="FF0000FF"/>
        <rFont val="Calibri"/>
        <family val="2"/>
        <charset val="238"/>
        <scheme val="minor"/>
      </rPr>
      <t>9.710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</si>
  <si>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19-a brigada jménem Mikoli Medveckovo</t>
  </si>
  <si>
    <r>
      <t xml:space="preserve">LGACY       </t>
    </r>
    <r>
      <rPr>
        <b/>
        <sz val="11"/>
        <color rgb="FF0000FF"/>
        <rFont val="Calibri"/>
        <family val="2"/>
        <charset val="238"/>
        <scheme val="minor"/>
      </rPr>
      <t>10.168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</si>
  <si>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_TRY       </t>
    </r>
    <r>
      <rPr>
        <b/>
        <sz val="11"/>
        <color rgb="FF0000FF"/>
        <rFont val="Calibri"/>
        <family val="2"/>
        <charset val="238"/>
        <scheme val="minor"/>
      </rPr>
      <t>10.166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</si>
  <si>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-1PX-       </t>
    </r>
    <r>
      <rPr>
        <b/>
        <sz val="11"/>
        <color rgb="FF0000FF"/>
        <rFont val="Calibri"/>
        <family val="2"/>
        <charset val="238"/>
        <scheme val="minor"/>
      </rPr>
      <t>10.494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</si>
  <si>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A Pixel is all i need</t>
  </si>
  <si>
    <r>
      <t xml:space="preserve">OSLIK       </t>
    </r>
    <r>
      <rPr>
        <b/>
        <sz val="11"/>
        <color rgb="FF0000FF"/>
        <rFont val="Calibri"/>
        <family val="2"/>
        <charset val="238"/>
        <scheme val="minor"/>
      </rPr>
      <t>11.185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</si>
  <si>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OSLIK</t>
  </si>
  <si>
    <r>
      <t xml:space="preserve">HOROR       </t>
    </r>
    <r>
      <rPr>
        <b/>
        <sz val="11"/>
        <color rgb="FF0000FF"/>
        <rFont val="Calibri"/>
        <family val="2"/>
        <charset val="238"/>
        <scheme val="minor"/>
      </rPr>
      <t>9.396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</si>
  <si>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SANDY       </t>
    </r>
    <r>
      <rPr>
        <b/>
        <sz val="11"/>
        <color rgb="FF0000FF"/>
        <rFont val="Calibri"/>
        <family val="2"/>
        <charset val="238"/>
        <scheme val="minor"/>
      </rPr>
      <t>10.984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</si>
  <si>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SANDY</t>
  </si>
  <si>
    <r>
      <t xml:space="preserve">VVT-1       </t>
    </r>
    <r>
      <rPr>
        <b/>
        <sz val="11"/>
        <color rgb="FF0000FF"/>
        <rFont val="Calibri"/>
        <family val="2"/>
        <charset val="238"/>
        <scheme val="minor"/>
      </rPr>
      <t>9.091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</si>
  <si>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V_VILSAN_TEAM.</t>
  </si>
  <si>
    <r>
      <t xml:space="preserve">P-W-G       </t>
    </r>
    <r>
      <rPr>
        <b/>
        <sz val="11"/>
        <color rgb="FF0000FF"/>
        <rFont val="Calibri"/>
        <family val="2"/>
        <charset val="238"/>
        <scheme val="minor"/>
      </rPr>
      <t>9.889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</si>
  <si>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Polar Wölfe Germania</t>
  </si>
  <si>
    <r>
      <t xml:space="preserve">DT-ET       </t>
    </r>
    <r>
      <rPr>
        <b/>
        <sz val="11"/>
        <color rgb="FF0000FF"/>
        <rFont val="Calibri"/>
        <family val="2"/>
        <charset val="238"/>
        <scheme val="minor"/>
      </rPr>
      <t>9.576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</si>
  <si>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PODIV       </t>
    </r>
    <r>
      <rPr>
        <b/>
        <sz val="11"/>
        <color rgb="FF0000FF"/>
        <rFont val="Calibri"/>
        <family val="2"/>
        <charset val="238"/>
        <scheme val="minor"/>
      </rPr>
      <t>10.239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</si>
  <si>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OFENZÍVY ČERVEN 2023</t>
  </si>
  <si>
    <t>Vivere Militare Est_</t>
  </si>
  <si>
    <r>
      <t xml:space="preserve">VIVES       </t>
    </r>
    <r>
      <rPr>
        <b/>
        <sz val="11"/>
        <color rgb="FF0000FF"/>
        <rFont val="Calibri"/>
        <family val="2"/>
        <charset val="238"/>
        <scheme val="minor"/>
      </rPr>
      <t>10.703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</si>
  <si>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EVA-       </t>
    </r>
    <r>
      <rPr>
        <b/>
        <sz val="11"/>
        <color rgb="FF0000FF"/>
        <rFont val="Calibri"/>
        <family val="2"/>
        <charset val="238"/>
        <scheme val="minor"/>
      </rPr>
      <t>10.605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</si>
  <si>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UA_GE       </t>
    </r>
    <r>
      <rPr>
        <b/>
        <sz val="11"/>
        <color rgb="FF0000FF"/>
        <rFont val="Calibri"/>
        <family val="2"/>
        <charset val="238"/>
        <scheme val="minor"/>
      </rPr>
      <t>9.430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</si>
  <si>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UKRAINIAN GOLDEN EAGLES</t>
  </si>
  <si>
    <r>
      <t xml:space="preserve">R1K_0       </t>
    </r>
    <r>
      <rPr>
        <b/>
        <sz val="11"/>
        <color rgb="FF0000FF"/>
        <rFont val="Calibri"/>
        <family val="2"/>
        <charset val="238"/>
        <scheme val="minor"/>
      </rPr>
      <t>9.532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</si>
  <si>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Ofenzívy klanu CORMA - Červenec 2023</t>
  </si>
  <si>
    <t>k 30.6.2023  (39 ofek)</t>
  </si>
  <si>
    <r>
      <t xml:space="preserve">A131       </t>
    </r>
    <r>
      <rPr>
        <b/>
        <sz val="11"/>
        <color rgb="FF0000FF"/>
        <rFont val="Calibri"/>
        <family val="2"/>
        <charset val="238"/>
        <scheme val="minor"/>
      </rPr>
      <t>7.008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</si>
  <si>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A_SESINOS131</t>
  </si>
  <si>
    <r>
      <t xml:space="preserve">MJW       </t>
    </r>
    <r>
      <rPr>
        <b/>
        <sz val="11"/>
        <color rgb="FF0000FF"/>
        <rFont val="Calibri"/>
        <family val="2"/>
        <charset val="238"/>
        <scheme val="minor"/>
      </rPr>
      <t>10.091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</si>
  <si>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HEIST       </t>
    </r>
    <r>
      <rPr>
        <b/>
        <sz val="11"/>
        <color rgb="FF0000FF"/>
        <rFont val="Calibri"/>
        <family val="2"/>
        <charset val="238"/>
        <scheme val="minor"/>
      </rPr>
      <t>9.966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</si>
  <si>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HEIST</t>
  </si>
  <si>
    <r>
      <t xml:space="preserve">_TRY       </t>
    </r>
    <r>
      <rPr>
        <b/>
        <sz val="11"/>
        <color rgb="FF0000FF"/>
        <rFont val="Calibri"/>
        <family val="2"/>
        <charset val="238"/>
        <scheme val="minor"/>
      </rPr>
      <t>10.159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</si>
  <si>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OFENZÍVY ČERVENEC 2023</t>
  </si>
  <si>
    <r>
      <t xml:space="preserve">CBIT       </t>
    </r>
    <r>
      <rPr>
        <b/>
        <sz val="11"/>
        <color rgb="FF0000FF"/>
        <rFont val="Calibri"/>
        <family val="2"/>
        <charset val="238"/>
        <scheme val="minor"/>
      </rPr>
      <t>10.680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</si>
  <si>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Ukrajina zminjúe Svit!</t>
  </si>
  <si>
    <r>
      <t xml:space="preserve">GIMP_       </t>
    </r>
    <r>
      <rPr>
        <b/>
        <sz val="11"/>
        <color rgb="FF0000FF"/>
        <rFont val="Calibri"/>
        <family val="2"/>
        <charset val="238"/>
        <scheme val="minor"/>
      </rPr>
      <t>9.795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</si>
  <si>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_TBC_       </t>
    </r>
    <r>
      <rPr>
        <b/>
        <sz val="11"/>
        <color rgb="FF0000FF"/>
        <rFont val="Calibri"/>
        <family val="2"/>
        <charset val="238"/>
        <scheme val="minor"/>
      </rPr>
      <t>7.623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</si>
  <si>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BD_CR       </t>
    </r>
    <r>
      <rPr>
        <b/>
        <sz val="11"/>
        <color rgb="FF0000FF"/>
        <rFont val="Calibri"/>
        <family val="2"/>
        <charset val="238"/>
        <scheme val="minor"/>
      </rPr>
      <t>10.657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</si>
  <si>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A_A_D       </t>
    </r>
    <r>
      <rPr>
        <b/>
        <sz val="11"/>
        <color rgb="FF0000FF"/>
        <rFont val="Calibri"/>
        <family val="2"/>
        <charset val="238"/>
        <scheme val="minor"/>
      </rPr>
      <t>11.208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</si>
  <si>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KIN5S       </t>
    </r>
    <r>
      <rPr>
        <b/>
        <sz val="11"/>
        <color rgb="FF0000FF"/>
        <rFont val="Calibri"/>
        <family val="2"/>
        <charset val="238"/>
        <scheme val="minor"/>
      </rPr>
      <t>10.083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</si>
  <si>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LGACY       </t>
    </r>
    <r>
      <rPr>
        <b/>
        <sz val="11"/>
        <color rgb="FF0000FF"/>
        <rFont val="Calibri"/>
        <family val="2"/>
        <charset val="238"/>
        <scheme val="minor"/>
      </rPr>
      <t>10.216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</si>
  <si>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THUDY       </t>
    </r>
    <r>
      <rPr>
        <b/>
        <sz val="11"/>
        <color rgb="FF0000FF"/>
        <rFont val="Calibri"/>
        <family val="2"/>
        <charset val="238"/>
        <scheme val="minor"/>
      </rPr>
      <t>8.840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</si>
  <si>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THUNDERER</t>
  </si>
  <si>
    <r>
      <t xml:space="preserve">HAPPY       </t>
    </r>
    <r>
      <rPr>
        <b/>
        <sz val="11"/>
        <color rgb="FF0000FF"/>
        <rFont val="Calibri"/>
        <family val="2"/>
        <charset val="238"/>
        <scheme val="minor"/>
      </rPr>
      <t>11.159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</si>
  <si>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We are HAPPY to farm you!</t>
  </si>
  <si>
    <r>
      <t xml:space="preserve">U-BP       </t>
    </r>
    <r>
      <rPr>
        <b/>
        <sz val="11"/>
        <color rgb="FF0000FF"/>
        <rFont val="Calibri"/>
        <family val="2"/>
        <charset val="238"/>
        <scheme val="minor"/>
      </rPr>
      <t>9.323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</si>
  <si>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Ukrainske braterstvo patriotiv</t>
  </si>
  <si>
    <r>
      <t xml:space="preserve">_TBC_       </t>
    </r>
    <r>
      <rPr>
        <b/>
        <sz val="11"/>
        <color rgb="FF0000FF"/>
        <rFont val="Calibri"/>
        <family val="2"/>
        <charset val="238"/>
        <scheme val="minor"/>
      </rPr>
      <t>7.317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</si>
  <si>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BD_CR       </t>
    </r>
    <r>
      <rPr>
        <b/>
        <sz val="11"/>
        <color rgb="FF0000FF"/>
        <rFont val="Calibri"/>
        <family val="2"/>
        <charset val="238"/>
        <scheme val="minor"/>
      </rPr>
      <t>10.664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</si>
  <si>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RANOK       </t>
    </r>
    <r>
      <rPr>
        <b/>
        <sz val="11"/>
        <color rgb="FF0000FF"/>
        <rFont val="Calibri"/>
        <family val="2"/>
        <charset val="238"/>
        <scheme val="minor"/>
      </rPr>
      <t>9.503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</si>
  <si>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Kista1_/_Kista_</t>
  </si>
  <si>
    <r>
      <t xml:space="preserve">FOXES       </t>
    </r>
    <r>
      <rPr>
        <b/>
        <sz val="11"/>
        <color rgb="FF0000FF"/>
        <rFont val="Calibri"/>
        <family val="2"/>
        <charset val="238"/>
        <scheme val="minor"/>
      </rPr>
      <t>9.777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</si>
  <si>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UTPXD       </t>
    </r>
    <r>
      <rPr>
        <b/>
        <sz val="11"/>
        <color rgb="FF0000FF"/>
        <rFont val="Calibri"/>
        <family val="2"/>
        <charset val="238"/>
        <scheme val="minor"/>
      </rPr>
      <t>10.451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</si>
  <si>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HRD-       </t>
    </r>
    <r>
      <rPr>
        <b/>
        <sz val="11"/>
        <color rgb="FF0000FF"/>
        <rFont val="Calibri"/>
        <family val="2"/>
        <charset val="238"/>
        <scheme val="minor"/>
      </rPr>
      <t>9.095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</si>
  <si>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R4NGE       </t>
    </r>
    <r>
      <rPr>
        <b/>
        <sz val="11"/>
        <color rgb="FF0000FF"/>
        <rFont val="Calibri"/>
        <family val="2"/>
        <charset val="238"/>
        <scheme val="minor"/>
      </rPr>
      <t>9.488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</si>
  <si>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RANGE!</t>
  </si>
  <si>
    <r>
      <t xml:space="preserve">SNROW       </t>
    </r>
    <r>
      <rPr>
        <b/>
        <sz val="11"/>
        <color rgb="FF0000FF"/>
        <rFont val="Calibri"/>
        <family val="2"/>
        <charset val="238"/>
        <scheme val="minor"/>
      </rPr>
      <t>8.314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</si>
  <si>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SAINTS ROW</t>
  </si>
  <si>
    <r>
      <t xml:space="preserve">-BETA       </t>
    </r>
    <r>
      <rPr>
        <b/>
        <sz val="11"/>
        <color rgb="FF0000FF"/>
        <rFont val="Calibri"/>
        <family val="2"/>
        <charset val="238"/>
        <scheme val="minor"/>
      </rPr>
      <t>10.002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</si>
  <si>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BETA Impact</t>
  </si>
  <si>
    <r>
      <t xml:space="preserve">USO       </t>
    </r>
    <r>
      <rPr>
        <b/>
        <sz val="11"/>
        <color rgb="FF0000FF"/>
        <rFont val="Calibri"/>
        <family val="2"/>
        <charset val="238"/>
        <scheme val="minor"/>
      </rPr>
      <t>10.922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</si>
  <si>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Útvar Speciálních Operací</t>
  </si>
  <si>
    <r>
      <t xml:space="preserve">KIN5S       </t>
    </r>
    <r>
      <rPr>
        <b/>
        <sz val="11"/>
        <color rgb="FF0000FF"/>
        <rFont val="Calibri"/>
        <family val="2"/>
        <charset val="238"/>
        <scheme val="minor"/>
      </rPr>
      <t>10.252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</si>
  <si>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SANDY       </t>
    </r>
    <r>
      <rPr>
        <b/>
        <sz val="11"/>
        <color rgb="FF0000FF"/>
        <rFont val="Calibri"/>
        <family val="2"/>
        <charset val="238"/>
        <scheme val="minor"/>
      </rPr>
      <t>10.880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</si>
  <si>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MYGOD       </t>
    </r>
    <r>
      <rPr>
        <b/>
        <sz val="11"/>
        <color rgb="FF0000FF"/>
        <rFont val="Calibri"/>
        <family val="2"/>
        <charset val="238"/>
        <scheme val="minor"/>
      </rPr>
      <t>11.165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</si>
  <si>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W_N_N       </t>
    </r>
    <r>
      <rPr>
        <b/>
        <sz val="11"/>
        <color rgb="FF0000FF"/>
        <rFont val="Calibri"/>
        <family val="2"/>
        <charset val="238"/>
        <scheme val="minor"/>
      </rPr>
      <t>7.901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</si>
  <si>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Wykleci Nieśmiertelnni N</t>
  </si>
  <si>
    <r>
      <t xml:space="preserve">HRD-       </t>
    </r>
    <r>
      <rPr>
        <b/>
        <sz val="11"/>
        <color rgb="FF0000FF"/>
        <rFont val="Calibri"/>
        <family val="2"/>
        <charset val="238"/>
        <scheme val="minor"/>
      </rPr>
      <t>9.239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</si>
  <si>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N112       </t>
    </r>
    <r>
      <rPr>
        <b/>
        <sz val="11"/>
        <color rgb="FF0000FF"/>
        <rFont val="Calibri"/>
        <family val="2"/>
        <charset val="238"/>
        <scheme val="minor"/>
      </rPr>
      <t>10.269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</si>
  <si>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ACTI_       </t>
    </r>
    <r>
      <rPr>
        <b/>
        <sz val="11"/>
        <color rgb="FF0000FF"/>
        <rFont val="Calibri"/>
        <family val="2"/>
        <charset val="238"/>
        <scheme val="minor"/>
      </rPr>
      <t>10.269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</si>
  <si>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S1NDY       </t>
    </r>
    <r>
      <rPr>
        <b/>
        <sz val="11"/>
        <color rgb="FF0000FF"/>
        <rFont val="Calibri"/>
        <family val="2"/>
        <charset val="238"/>
        <scheme val="minor"/>
      </rPr>
      <t>10.207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</si>
  <si>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KREMA       </t>
    </r>
    <r>
      <rPr>
        <b/>
        <sz val="11"/>
        <color rgb="FF0000FF"/>
        <rFont val="Calibri"/>
        <family val="2"/>
        <charset val="238"/>
        <scheme val="minor"/>
      </rPr>
      <t>7.808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</si>
  <si>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KrematorY</t>
  </si>
  <si>
    <r>
      <t xml:space="preserve">CRIS       </t>
    </r>
    <r>
      <rPr>
        <b/>
        <sz val="11"/>
        <color rgb="FF0000FF"/>
        <rFont val="Calibri"/>
        <family val="2"/>
        <charset val="238"/>
        <scheme val="minor"/>
      </rPr>
      <t>10.122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</si>
  <si>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Crystailnoir</t>
  </si>
  <si>
    <r>
      <t xml:space="preserve">F4T4L       </t>
    </r>
    <r>
      <rPr>
        <b/>
        <sz val="11"/>
        <color rgb="FF0000FF"/>
        <rFont val="Calibri"/>
        <family val="2"/>
        <charset val="238"/>
        <scheme val="minor"/>
      </rPr>
      <t>10.396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</si>
  <si>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N112       </t>
    </r>
    <r>
      <rPr>
        <b/>
        <sz val="11"/>
        <color rgb="FF0000FF"/>
        <rFont val="Calibri"/>
        <family val="2"/>
        <charset val="238"/>
        <scheme val="minor"/>
      </rPr>
      <t>9.832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</si>
  <si>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HOROR       </t>
    </r>
    <r>
      <rPr>
        <b/>
        <sz val="11"/>
        <color rgb="FF0000FF"/>
        <rFont val="Calibri"/>
        <family val="2"/>
        <charset val="238"/>
        <scheme val="minor"/>
      </rPr>
      <t>9.195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</si>
  <si>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F_URY       </t>
    </r>
    <r>
      <rPr>
        <b/>
        <sz val="11"/>
        <color rgb="FF0000FF"/>
        <rFont val="Calibri"/>
        <family val="2"/>
        <charset val="238"/>
        <scheme val="minor"/>
      </rPr>
      <t>9.599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</si>
  <si>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KIN5S       </t>
    </r>
    <r>
      <rPr>
        <b/>
        <sz val="11"/>
        <color rgb="FF0000FF"/>
        <rFont val="Calibri"/>
        <family val="2"/>
        <charset val="238"/>
        <scheme val="minor"/>
      </rPr>
      <t>10.259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</si>
  <si>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GGHUN       </t>
    </r>
    <r>
      <rPr>
        <b/>
        <sz val="11"/>
        <color rgb="FF0000FF"/>
        <rFont val="Calibri"/>
        <family val="2"/>
        <charset val="238"/>
        <scheme val="minor"/>
      </rPr>
      <t>7.498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</si>
  <si>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A_A_D       </t>
    </r>
    <r>
      <rPr>
        <b/>
        <sz val="11"/>
        <color rgb="FF0000FF"/>
        <rFont val="Calibri"/>
        <family val="2"/>
        <charset val="238"/>
        <scheme val="minor"/>
      </rPr>
      <t>11.269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</si>
  <si>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-SIS-       </t>
    </r>
    <r>
      <rPr>
        <b/>
        <sz val="11"/>
        <color rgb="FF0000FF"/>
        <rFont val="Calibri"/>
        <family val="2"/>
        <charset val="238"/>
        <scheme val="minor"/>
      </rPr>
      <t>10.555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</si>
  <si>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CRIS       </t>
    </r>
    <r>
      <rPr>
        <b/>
        <sz val="11"/>
        <color rgb="FF0000FF"/>
        <rFont val="Calibri"/>
        <family val="2"/>
        <charset val="238"/>
        <scheme val="minor"/>
      </rPr>
      <t>10.069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</si>
  <si>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E_W_Z       </t>
    </r>
    <r>
      <rPr>
        <b/>
        <sz val="11"/>
        <color rgb="FF0000FF"/>
        <rFont val="Calibri"/>
        <family val="2"/>
        <charset val="238"/>
        <scheme val="minor"/>
      </rPr>
      <t>8.678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</si>
  <si>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r>
      <t xml:space="preserve">GAMON       </t>
    </r>
    <r>
      <rPr>
        <b/>
        <sz val="11"/>
        <color rgb="FF0000FF"/>
        <rFont val="Calibri"/>
        <family val="2"/>
        <charset val="238"/>
        <scheme val="minor"/>
      </rPr>
      <t>9.596</t>
    </r>
    <r>
      <rPr>
        <b/>
        <sz val="14"/>
        <color rgb="FFCC00CC"/>
        <rFont val="Calibri"/>
        <family val="2"/>
        <charset val="238"/>
        <scheme val="minor"/>
      </rPr>
      <t xml:space="preserve">       </t>
    </r>
  </si>
  <si>
    <t>Ofenzívy klanu CORMA - Srpen 2023</t>
  </si>
  <si>
    <t>k 31.7.2023  (46 ofek)</t>
  </si>
  <si>
    <t>OFENZÍVY SRPEN 2023</t>
  </si>
  <si>
    <t>k 1.8.2023  (0 ofek)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</si>
</sst>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0.000%"/>
  </numFmts>
  <fonts count="57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color rgb="FF00B050"/>
      <name val="Calibri"/>
      <family val="2"/>
      <charset val="238"/>
      <scheme val="minor"/>
    </font>
    <font>
      <b/>
      <sz val="14"/>
      <color rgb="FF7030A0"/>
      <name val="Calibri"/>
      <family val="2"/>
      <charset val="238"/>
      <scheme val="minor"/>
    </font>
    <font>
      <b/>
      <sz val="24"/>
      <color rgb="FF0000FF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20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rgb="FF7030A0"/>
      <name val="Calibri"/>
      <family val="2"/>
      <charset val="238"/>
      <scheme val="minor"/>
    </font>
    <font>
      <b/>
      <sz val="14"/>
      <color rgb="FFCC00CC"/>
      <name val="Calibri"/>
      <family val="2"/>
      <charset val="238"/>
      <scheme val="minor"/>
    </font>
    <font>
      <b/>
      <i/>
      <sz val="16"/>
      <color rgb="FFFF0000"/>
      <name val="Calibri"/>
      <family val="2"/>
      <charset val="238"/>
      <scheme val="minor"/>
    </font>
    <font>
      <b/>
      <sz val="20"/>
      <color rgb="FF00B050"/>
      <name val="Calibri"/>
      <family val="2"/>
      <charset val="238"/>
      <scheme val="minor"/>
    </font>
    <font>
      <sz val="20"/>
      <color rgb="FF00B050"/>
      <name val="Calibri"/>
      <family val="2"/>
      <charset val="238"/>
      <scheme val="minor"/>
    </font>
    <font>
      <b/>
      <sz val="20"/>
      <color rgb="FF0000FF"/>
      <name val="Calibri"/>
      <family val="2"/>
      <charset val="238"/>
      <scheme val="minor"/>
    </font>
    <font>
      <sz val="20"/>
      <color rgb="FF0000FF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36"/>
      <color rgb="FFFF33CC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b/>
      <sz val="36"/>
      <color rgb="FF00B050"/>
      <name val="Calibri"/>
      <family val="2"/>
      <charset val="238"/>
      <scheme val="minor"/>
    </font>
    <font>
      <b/>
      <sz val="36"/>
      <color rgb="FF0000FF"/>
      <name val="Calibri"/>
      <family val="2"/>
      <charset val="238"/>
      <scheme val="minor"/>
    </font>
    <font>
      <b/>
      <sz val="14"/>
      <color rgb="FF0000FF"/>
      <name val="Calibri"/>
      <family val="2"/>
      <charset val="238"/>
      <scheme val="minor"/>
    </font>
    <font>
      <b/>
      <sz val="36"/>
      <color theme="5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9"/>
      <color rgb="FFCC00CC"/>
      <name val="Calibri"/>
      <family val="2"/>
      <charset val="238"/>
      <scheme val="minor"/>
    </font>
    <font>
      <b/>
      <sz val="11"/>
      <color rgb="FFFF33CC"/>
      <name val="Calibri"/>
      <family val="2"/>
      <charset val="238"/>
      <scheme val="minor"/>
    </font>
    <font>
      <b/>
      <sz val="11"/>
      <color rgb="FFCC00CC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5"/>
      <color rgb="FFFF0000"/>
      <name val="Calibri"/>
      <family val="2"/>
      <charset val="238"/>
      <scheme val="minor"/>
    </font>
    <font>
      <b/>
      <sz val="15"/>
      <color rgb="FF00B050"/>
      <name val="Calibri"/>
      <family val="2"/>
      <charset val="238"/>
      <scheme val="minor"/>
    </font>
    <font>
      <b/>
      <sz val="15"/>
      <color rgb="FF0000FF"/>
      <name val="Calibri"/>
      <family val="2"/>
      <charset val="238"/>
      <scheme val="minor"/>
    </font>
    <font>
      <b/>
      <sz val="15"/>
      <color rgb="FFCC00CC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rgb="FFCC00CC"/>
      <name val="Calibri"/>
      <family val="2"/>
      <charset val="238"/>
      <scheme val="minor"/>
    </font>
    <font>
      <b/>
      <sz val="16"/>
      <color theme="5" tint="-0.249977111117893"/>
      <name val="Calibri"/>
      <family val="2"/>
      <charset val="238"/>
      <scheme val="minor"/>
    </font>
    <font>
      <b/>
      <sz val="16"/>
      <color rgb="FF0000FF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5"/>
      <color theme="5" tint="-0.249977111117893"/>
      <name val="Calibri"/>
      <family val="2"/>
      <charset val="238"/>
      <scheme val="minor"/>
    </font>
    <font>
      <b/>
      <sz val="18"/>
      <color rgb="FFC00000"/>
      <name val="Calibri"/>
      <family val="2"/>
      <charset val="238"/>
      <scheme val="minor"/>
    </font>
    <font>
      <b/>
      <sz val="24"/>
      <color rgb="FFCC00CC"/>
      <name val="Calibri"/>
      <family val="2"/>
      <charset val="238"/>
      <scheme val="minor"/>
    </font>
    <font>
      <b/>
      <sz val="10"/>
      <color rgb="FFCC00CC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rgb="FFA50021"/>
      <name val="Calibri"/>
      <family val="2"/>
      <charset val="238"/>
      <scheme val="minor"/>
    </font>
    <font>
      <b/>
      <sz val="17"/>
      <color rgb="FFC0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rgb="FF0000FF"/>
      <name val="Calibri"/>
      <family val="2"/>
      <charset val="238"/>
      <scheme val="minor"/>
    </font>
    <font>
      <b/>
      <sz val="18"/>
      <color rgb="FFA50021"/>
      <name val="Calibri"/>
      <family val="2"/>
      <charset val="238"/>
      <scheme val="minor"/>
    </font>
    <font>
      <b/>
      <sz val="18"/>
      <color rgb="FF0066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24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5" fillId="0" borderId="1" xfId="0" applyNumberFormat="1" applyFont="1" applyBorder="1"/>
    <xf numFmtId="3" fontId="10" fillId="0" borderId="1" xfId="0" applyNumberFormat="1" applyFont="1" applyBorder="1" applyAlignment="1">
      <alignment horizontal="right"/>
    </xf>
    <xf numFmtId="14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5" fillId="0" borderId="2" xfId="0" applyFont="1" applyBorder="1"/>
    <xf numFmtId="14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5" fillId="0" borderId="5" xfId="0" applyFont="1" applyBorder="1"/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0" fillId="0" borderId="5" xfId="0" applyBorder="1"/>
    <xf numFmtId="14" fontId="2" fillId="0" borderId="6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0" fillId="0" borderId="4" xfId="0" applyBorder="1"/>
    <xf numFmtId="14" fontId="2" fillId="0" borderId="4" xfId="0" applyNumberFormat="1" applyFon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49" fontId="11" fillId="3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11" fillId="3" borderId="1" xfId="0" applyNumberFormat="1" applyFont="1" applyFill="1" applyBorder="1" applyAlignment="1">
      <alignment horizontal="center"/>
    </xf>
    <xf numFmtId="0" fontId="0" fillId="0" borderId="9" xfId="0" applyBorder="1"/>
    <xf numFmtId="0" fontId="2" fillId="2" borderId="8" xfId="0" applyFont="1" applyFill="1" applyBorder="1"/>
    <xf numFmtId="0" fontId="2" fillId="2" borderId="9" xfId="0" applyFont="1" applyFill="1" applyBorder="1"/>
    <xf numFmtId="3" fontId="12" fillId="0" borderId="9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4" fontId="0" fillId="0" borderId="19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14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22" fillId="0" borderId="1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/>
    <xf numFmtId="49" fontId="0" fillId="0" borderId="0" xfId="0" applyNumberFormat="1"/>
    <xf numFmtId="0" fontId="25" fillId="3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49" fontId="27" fillId="3" borderId="1" xfId="0" applyNumberFormat="1" applyFont="1" applyFill="1" applyBorder="1" applyAlignment="1">
      <alignment horizontal="center"/>
    </xf>
    <xf numFmtId="0" fontId="30" fillId="0" borderId="0" xfId="0" applyFont="1"/>
    <xf numFmtId="0" fontId="2" fillId="0" borderId="0" xfId="0" applyFont="1" applyAlignment="1">
      <alignment horizontal="left"/>
    </xf>
    <xf numFmtId="0" fontId="32" fillId="8" borderId="33" xfId="0" applyFont="1" applyFill="1" applyBorder="1" applyAlignment="1">
      <alignment horizontal="center"/>
    </xf>
    <xf numFmtId="0" fontId="32" fillId="8" borderId="1" xfId="0" applyFont="1" applyFill="1" applyBorder="1" applyAlignment="1">
      <alignment horizontal="center"/>
    </xf>
    <xf numFmtId="0" fontId="32" fillId="8" borderId="37" xfId="0" applyFont="1" applyFill="1" applyBorder="1" applyAlignment="1">
      <alignment horizontal="center"/>
    </xf>
    <xf numFmtId="10" fontId="32" fillId="9" borderId="34" xfId="0" applyNumberFormat="1" applyFont="1" applyFill="1" applyBorder="1" applyAlignment="1">
      <alignment horizontal="right"/>
    </xf>
    <xf numFmtId="10" fontId="32" fillId="9" borderId="9" xfId="0" applyNumberFormat="1" applyFont="1" applyFill="1" applyBorder="1" applyAlignment="1">
      <alignment horizontal="right"/>
    </xf>
    <xf numFmtId="10" fontId="32" fillId="9" borderId="38" xfId="0" applyNumberFormat="1" applyFont="1" applyFill="1" applyBorder="1" applyAlignment="1">
      <alignment horizontal="right"/>
    </xf>
    <xf numFmtId="0" fontId="33" fillId="0" borderId="1" xfId="0" applyFont="1" applyBorder="1" applyAlignment="1">
      <alignment horizontal="left"/>
    </xf>
    <xf numFmtId="0" fontId="34" fillId="0" borderId="1" xfId="0" applyFont="1" applyBorder="1" applyAlignment="1">
      <alignment horizontal="left"/>
    </xf>
    <xf numFmtId="0" fontId="35" fillId="0" borderId="37" xfId="0" applyFont="1" applyBorder="1" applyAlignment="1">
      <alignment horizontal="left"/>
    </xf>
    <xf numFmtId="0" fontId="36" fillId="0" borderId="33" xfId="0" applyFont="1" applyBorder="1" applyAlignment="1">
      <alignment horizontal="left"/>
    </xf>
    <xf numFmtId="0" fontId="2" fillId="0" borderId="1" xfId="0" applyFont="1" applyBorder="1"/>
    <xf numFmtId="0" fontId="2" fillId="8" borderId="1" xfId="0" applyFont="1" applyFill="1" applyBorder="1" applyAlignment="1">
      <alignment horizontal="center"/>
    </xf>
    <xf numFmtId="0" fontId="37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9" fillId="0" borderId="0" xfId="0" applyFont="1" applyAlignment="1">
      <alignment horizontal="center"/>
    </xf>
    <xf numFmtId="0" fontId="38" fillId="0" borderId="0" xfId="0" applyFont="1"/>
    <xf numFmtId="0" fontId="29" fillId="0" borderId="1" xfId="0" applyFont="1" applyBorder="1" applyAlignment="1">
      <alignment horizontal="center"/>
    </xf>
    <xf numFmtId="0" fontId="43" fillId="0" borderId="0" xfId="0" applyFont="1"/>
    <xf numFmtId="0" fontId="40" fillId="6" borderId="4" xfId="0" applyFont="1" applyFill="1" applyBorder="1" applyAlignment="1">
      <alignment horizontal="center"/>
    </xf>
    <xf numFmtId="3" fontId="40" fillId="6" borderId="4" xfId="0" applyNumberFormat="1" applyFont="1" applyFill="1" applyBorder="1" applyAlignment="1">
      <alignment horizontal="center"/>
    </xf>
    <xf numFmtId="0" fontId="40" fillId="6" borderId="1" xfId="0" applyFont="1" applyFill="1" applyBorder="1" applyAlignment="1">
      <alignment horizontal="center"/>
    </xf>
    <xf numFmtId="3" fontId="40" fillId="6" borderId="1" xfId="0" applyNumberFormat="1" applyFont="1" applyFill="1" applyBorder="1" applyAlignment="1">
      <alignment horizontal="center"/>
    </xf>
    <xf numFmtId="0" fontId="42" fillId="11" borderId="1" xfId="0" applyFont="1" applyFill="1" applyBorder="1" applyAlignment="1">
      <alignment horizontal="center"/>
    </xf>
    <xf numFmtId="3" fontId="42" fillId="11" borderId="1" xfId="0" applyNumberFormat="1" applyFont="1" applyFill="1" applyBorder="1" applyAlignment="1">
      <alignment horizontal="center"/>
    </xf>
    <xf numFmtId="49" fontId="41" fillId="10" borderId="44" xfId="0" applyNumberFormat="1" applyFont="1" applyFill="1" applyBorder="1" applyAlignment="1">
      <alignment horizontal="center"/>
    </xf>
    <xf numFmtId="0" fontId="41" fillId="10" borderId="45" xfId="0" applyFont="1" applyFill="1" applyBorder="1" applyAlignment="1">
      <alignment horizontal="center"/>
    </xf>
    <xf numFmtId="0" fontId="41" fillId="10" borderId="46" xfId="0" applyFont="1" applyFill="1" applyBorder="1" applyAlignment="1">
      <alignment horizontal="center"/>
    </xf>
    <xf numFmtId="49" fontId="40" fillId="6" borderId="14" xfId="0" applyNumberFormat="1" applyFont="1" applyFill="1" applyBorder="1" applyAlignment="1">
      <alignment horizontal="right"/>
    </xf>
    <xf numFmtId="0" fontId="40" fillId="6" borderId="16" xfId="0" applyFont="1" applyFill="1" applyBorder="1" applyAlignment="1">
      <alignment horizontal="center"/>
    </xf>
    <xf numFmtId="49" fontId="40" fillId="6" borderId="8" xfId="0" applyNumberFormat="1" applyFont="1" applyFill="1" applyBorder="1" applyAlignment="1">
      <alignment horizontal="right"/>
    </xf>
    <xf numFmtId="0" fontId="40" fillId="6" borderId="9" xfId="0" applyFont="1" applyFill="1" applyBorder="1" applyAlignment="1">
      <alignment horizontal="center"/>
    </xf>
    <xf numFmtId="49" fontId="42" fillId="11" borderId="8" xfId="0" applyNumberFormat="1" applyFont="1" applyFill="1" applyBorder="1" applyAlignment="1">
      <alignment horizontal="right"/>
    </xf>
    <xf numFmtId="0" fontId="42" fillId="11" borderId="9" xfId="0" applyFont="1" applyFill="1" applyBorder="1" applyAlignment="1">
      <alignment horizontal="center"/>
    </xf>
    <xf numFmtId="49" fontId="1" fillId="0" borderId="8" xfId="0" applyNumberFormat="1" applyFont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1" fillId="9" borderId="8" xfId="0" applyFont="1" applyFill="1" applyBorder="1" applyAlignment="1">
      <alignment horizontal="right"/>
    </xf>
    <xf numFmtId="0" fontId="1" fillId="9" borderId="9" xfId="0" applyFont="1" applyFill="1" applyBorder="1" applyAlignment="1">
      <alignment horizontal="center"/>
    </xf>
    <xf numFmtId="49" fontId="42" fillId="12" borderId="47" xfId="0" applyNumberFormat="1" applyFont="1" applyFill="1" applyBorder="1" applyAlignment="1">
      <alignment horizontal="right"/>
    </xf>
    <xf numFmtId="165" fontId="42" fillId="12" borderId="37" xfId="0" applyNumberFormat="1" applyFont="1" applyFill="1" applyBorder="1" applyAlignment="1">
      <alignment horizontal="center"/>
    </xf>
    <xf numFmtId="0" fontId="29" fillId="0" borderId="37" xfId="0" applyFont="1" applyBorder="1" applyAlignment="1">
      <alignment horizontal="center"/>
    </xf>
    <xf numFmtId="10" fontId="42" fillId="12" borderId="38" xfId="0" applyNumberFormat="1" applyFont="1" applyFill="1" applyBorder="1" applyAlignment="1">
      <alignment horizontal="center"/>
    </xf>
    <xf numFmtId="0" fontId="29" fillId="0" borderId="35" xfId="0" applyFont="1" applyBorder="1"/>
    <xf numFmtId="0" fontId="29" fillId="0" borderId="0" xfId="0" applyFont="1" applyAlignment="1">
      <alignment horizontal="center"/>
    </xf>
    <xf numFmtId="0" fontId="29" fillId="0" borderId="49" xfId="0" applyFont="1" applyBorder="1" applyAlignment="1">
      <alignment horizontal="center"/>
    </xf>
    <xf numFmtId="0" fontId="35" fillId="0" borderId="1" xfId="0" applyFont="1" applyBorder="1" applyAlignment="1">
      <alignment horizontal="left"/>
    </xf>
    <xf numFmtId="3" fontId="32" fillId="8" borderId="37" xfId="0" applyNumberFormat="1" applyFont="1" applyFill="1" applyBorder="1" applyAlignment="1">
      <alignment horizontal="center"/>
    </xf>
    <xf numFmtId="0" fontId="44" fillId="0" borderId="37" xfId="0" applyFont="1" applyBorder="1" applyAlignment="1">
      <alignment horizontal="left"/>
    </xf>
    <xf numFmtId="0" fontId="31" fillId="0" borderId="1" xfId="0" applyFont="1" applyBorder="1" applyAlignment="1">
      <alignment horizontal="center"/>
    </xf>
    <xf numFmtId="3" fontId="1" fillId="9" borderId="9" xfId="0" applyNumberFormat="1" applyFont="1" applyFill="1" applyBorder="1" applyAlignment="1">
      <alignment horizontal="center"/>
    </xf>
    <xf numFmtId="49" fontId="28" fillId="8" borderId="8" xfId="0" applyNumberFormat="1" applyFont="1" applyFill="1" applyBorder="1" applyAlignment="1">
      <alignment horizontal="right"/>
    </xf>
    <xf numFmtId="0" fontId="28" fillId="8" borderId="1" xfId="0" applyFont="1" applyFill="1" applyBorder="1" applyAlignment="1">
      <alignment horizontal="center"/>
    </xf>
    <xf numFmtId="3" fontId="28" fillId="8" borderId="1" xfId="0" applyNumberFormat="1" applyFont="1" applyFill="1" applyBorder="1" applyAlignment="1">
      <alignment horizontal="center"/>
    </xf>
    <xf numFmtId="49" fontId="47" fillId="3" borderId="1" xfId="0" applyNumberFormat="1" applyFont="1" applyFill="1" applyBorder="1" applyAlignment="1">
      <alignment horizontal="center"/>
    </xf>
    <xf numFmtId="0" fontId="48" fillId="3" borderId="1" xfId="0" applyFont="1" applyFill="1" applyBorder="1" applyAlignment="1">
      <alignment horizontal="center"/>
    </xf>
    <xf numFmtId="49" fontId="50" fillId="4" borderId="8" xfId="0" applyNumberFormat="1" applyFont="1" applyFill="1" applyBorder="1" applyAlignment="1">
      <alignment horizontal="right"/>
    </xf>
    <xf numFmtId="0" fontId="50" fillId="4" borderId="1" xfId="0" applyFont="1" applyFill="1" applyBorder="1" applyAlignment="1">
      <alignment horizontal="center"/>
    </xf>
    <xf numFmtId="3" fontId="50" fillId="4" borderId="1" xfId="0" applyNumberFormat="1" applyFont="1" applyFill="1" applyBorder="1" applyAlignment="1">
      <alignment horizontal="center"/>
    </xf>
    <xf numFmtId="0" fontId="50" fillId="4" borderId="9" xfId="0" applyFont="1" applyFill="1" applyBorder="1" applyAlignment="1">
      <alignment horizontal="center"/>
    </xf>
    <xf numFmtId="3" fontId="33" fillId="8" borderId="37" xfId="0" applyNumberFormat="1" applyFont="1" applyFill="1" applyBorder="1" applyAlignment="1">
      <alignment horizontal="center"/>
    </xf>
    <xf numFmtId="0" fontId="52" fillId="0" borderId="0" xfId="0" applyFont="1"/>
    <xf numFmtId="0" fontId="31" fillId="0" borderId="4" xfId="0" applyFont="1" applyBorder="1" applyAlignment="1">
      <alignment horizontal="center"/>
    </xf>
    <xf numFmtId="0" fontId="55" fillId="2" borderId="6" xfId="0" applyFont="1" applyFill="1" applyBorder="1" applyAlignment="1">
      <alignment horizontal="center"/>
    </xf>
    <xf numFmtId="0" fontId="31" fillId="0" borderId="51" xfId="0" applyFont="1" applyBorder="1"/>
    <xf numFmtId="0" fontId="31" fillId="0" borderId="50" xfId="0" applyFont="1" applyBorder="1"/>
    <xf numFmtId="0" fontId="31" fillId="0" borderId="53" xfId="0" applyFont="1" applyBorder="1" applyAlignment="1">
      <alignment horizontal="center"/>
    </xf>
    <xf numFmtId="0" fontId="31" fillId="0" borderId="52" xfId="0" applyFont="1" applyBorder="1"/>
    <xf numFmtId="0" fontId="0" fillId="0" borderId="54" xfId="0" applyBorder="1"/>
    <xf numFmtId="0" fontId="55" fillId="2" borderId="55" xfId="0" applyFont="1" applyFill="1" applyBorder="1" applyAlignment="1">
      <alignment horizontal="center"/>
    </xf>
    <xf numFmtId="0" fontId="31" fillId="0" borderId="56" xfId="0" applyFont="1" applyBorder="1" applyAlignment="1">
      <alignment horizontal="center"/>
    </xf>
    <xf numFmtId="0" fontId="53" fillId="4" borderId="57" xfId="0" applyFont="1" applyFill="1" applyBorder="1"/>
    <xf numFmtId="0" fontId="54" fillId="6" borderId="57" xfId="0" applyFont="1" applyFill="1" applyBorder="1"/>
    <xf numFmtId="0" fontId="53" fillId="4" borderId="58" xfId="0" applyFont="1" applyFill="1" applyBorder="1"/>
    <xf numFmtId="0" fontId="55" fillId="2" borderId="59" xfId="0" applyFont="1" applyFill="1" applyBorder="1"/>
    <xf numFmtId="0" fontId="0" fillId="0" borderId="60" xfId="0" applyBorder="1"/>
    <xf numFmtId="0" fontId="52" fillId="0" borderId="61" xfId="0" applyFont="1" applyBorder="1"/>
    <xf numFmtId="0" fontId="52" fillId="0" borderId="62" xfId="0" applyFont="1" applyBorder="1"/>
    <xf numFmtId="0" fontId="52" fillId="0" borderId="63" xfId="0" applyFont="1" applyBorder="1"/>
    <xf numFmtId="0" fontId="2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3" fillId="4" borderId="1" xfId="0" applyNumberFormat="1" applyFont="1" applyFill="1" applyBorder="1" applyAlignment="1">
      <alignment horizontal="center"/>
    </xf>
    <xf numFmtId="0" fontId="54" fillId="6" borderId="50" xfId="0" applyNumberFormat="1" applyFont="1" applyFill="1" applyBorder="1" applyAlignment="1">
      <alignment horizontal="center"/>
    </xf>
    <xf numFmtId="0" fontId="54" fillId="6" borderId="1" xfId="0" applyNumberFormat="1" applyFont="1" applyFill="1" applyBorder="1" applyAlignment="1">
      <alignment horizontal="center"/>
    </xf>
    <xf numFmtId="0" fontId="56" fillId="3" borderId="1" xfId="0" applyFont="1" applyFill="1" applyBorder="1" applyAlignment="1">
      <alignment horizontal="left"/>
    </xf>
    <xf numFmtId="0" fontId="2" fillId="13" borderId="5" xfId="0" applyFont="1" applyFill="1" applyBorder="1" applyAlignment="1">
      <alignment horizontal="center"/>
    </xf>
    <xf numFmtId="0" fontId="2" fillId="13" borderId="5" xfId="0" applyFont="1" applyFill="1" applyBorder="1" applyAlignment="1">
      <alignment horizontal="right"/>
    </xf>
    <xf numFmtId="0" fontId="2" fillId="13" borderId="1" xfId="0" applyFont="1" applyFill="1" applyBorder="1" applyAlignment="1">
      <alignment horizontal="center"/>
    </xf>
    <xf numFmtId="0" fontId="4" fillId="13" borderId="1" xfId="0" applyFont="1" applyFill="1" applyBorder="1" applyAlignment="1">
      <alignment horizontal="center"/>
    </xf>
    <xf numFmtId="0" fontId="48" fillId="3" borderId="1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right"/>
    </xf>
    <xf numFmtId="0" fontId="2" fillId="7" borderId="4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3" borderId="32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  <xf numFmtId="0" fontId="18" fillId="7" borderId="24" xfId="0" applyFont="1" applyFill="1" applyBorder="1" applyAlignment="1">
      <alignment horizontal="center" vertical="center"/>
    </xf>
    <xf numFmtId="0" fontId="18" fillId="7" borderId="25" xfId="0" applyFont="1" applyFill="1" applyBorder="1" applyAlignment="1">
      <alignment horizontal="center" vertical="center"/>
    </xf>
    <xf numFmtId="0" fontId="17" fillId="0" borderId="25" xfId="0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14" fontId="6" fillId="8" borderId="21" xfId="0" applyNumberFormat="1" applyFont="1" applyFill="1" applyBorder="1" applyAlignment="1">
      <alignment horizontal="center"/>
    </xf>
    <xf numFmtId="14" fontId="6" fillId="8" borderId="22" xfId="0" applyNumberFormat="1" applyFont="1" applyFill="1" applyBorder="1" applyAlignment="1">
      <alignment horizontal="center"/>
    </xf>
    <xf numFmtId="14" fontId="6" fillId="8" borderId="23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8" fillId="7" borderId="30" xfId="0" applyFont="1" applyFill="1" applyBorder="1" applyAlignment="1">
      <alignment horizontal="center" vertical="center"/>
    </xf>
    <xf numFmtId="0" fontId="18" fillId="7" borderId="28" xfId="0" applyFont="1" applyFill="1" applyBorder="1" applyAlignment="1">
      <alignment horizontal="center" vertical="center"/>
    </xf>
    <xf numFmtId="0" fontId="18" fillId="7" borderId="31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45" fillId="3" borderId="32" xfId="0" applyFont="1" applyFill="1" applyBorder="1" applyAlignment="1">
      <alignment horizontal="center" vertical="center"/>
    </xf>
    <xf numFmtId="0" fontId="45" fillId="3" borderId="39" xfId="0" applyFont="1" applyFill="1" applyBorder="1" applyAlignment="1">
      <alignment horizontal="center" vertical="center"/>
    </xf>
    <xf numFmtId="0" fontId="45" fillId="3" borderId="35" xfId="0" applyFont="1" applyFill="1" applyBorder="1" applyAlignment="1">
      <alignment horizontal="center" vertical="center"/>
    </xf>
    <xf numFmtId="0" fontId="45" fillId="3" borderId="0" xfId="0" applyFont="1" applyFill="1" applyAlignment="1">
      <alignment horizontal="center" vertical="center"/>
    </xf>
    <xf numFmtId="0" fontId="45" fillId="3" borderId="36" xfId="0" applyFont="1" applyFill="1" applyBorder="1" applyAlignment="1">
      <alignment horizontal="center" vertical="center"/>
    </xf>
    <xf numFmtId="0" fontId="45" fillId="3" borderId="40" xfId="0" applyFont="1" applyFill="1" applyBorder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49" fillId="0" borderId="3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51" fillId="3" borderId="32" xfId="0" applyFont="1" applyFill="1" applyBorder="1" applyAlignment="1">
      <alignment horizontal="center" vertical="center"/>
    </xf>
    <xf numFmtId="0" fontId="51" fillId="3" borderId="39" xfId="0" applyFont="1" applyFill="1" applyBorder="1" applyAlignment="1">
      <alignment horizontal="center" vertical="center"/>
    </xf>
    <xf numFmtId="0" fontId="51" fillId="3" borderId="35" xfId="0" applyFont="1" applyFill="1" applyBorder="1" applyAlignment="1">
      <alignment horizontal="center" vertical="center"/>
    </xf>
    <xf numFmtId="0" fontId="51" fillId="3" borderId="0" xfId="0" applyFont="1" applyFill="1" applyAlignment="1">
      <alignment horizontal="center" vertical="center"/>
    </xf>
    <xf numFmtId="0" fontId="51" fillId="3" borderId="36" xfId="0" applyFont="1" applyFill="1" applyBorder="1" applyAlignment="1">
      <alignment horizontal="center" vertical="center"/>
    </xf>
    <xf numFmtId="0" fontId="51" fillId="3" borderId="40" xfId="0" applyFont="1" applyFill="1" applyBorder="1" applyAlignment="1">
      <alignment horizontal="center" vertical="center"/>
    </xf>
    <xf numFmtId="0" fontId="46" fillId="8" borderId="32" xfId="0" applyFont="1" applyFill="1" applyBorder="1" applyAlignment="1">
      <alignment horizontal="center"/>
    </xf>
    <xf numFmtId="0" fontId="46" fillId="8" borderId="39" xfId="0" applyFont="1" applyFill="1" applyBorder="1" applyAlignment="1">
      <alignment horizontal="center"/>
    </xf>
    <xf numFmtId="0" fontId="46" fillId="8" borderId="48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FF"/>
      <color rgb="FF006600"/>
      <color rgb="FFA50021"/>
      <color rgb="FFCC3300"/>
      <color rgb="FFFF9900"/>
      <color rgb="FF009900"/>
      <color rgb="FFCC00CC"/>
      <color rgb="FFFFCCFF"/>
      <color rgb="FFFF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3"/>
  <sheetViews>
    <sheetView zoomScale="120" zoomScaleNormal="120" workbookViewId="0">
      <pane ySplit="3" topLeftCell="A25" activePane="bottomLeft" state="frozen"/>
      <selection pane="bottomLeft" activeCell="D294" sqref="D294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2.7109375" customWidth="1"/>
  </cols>
  <sheetData>
    <row r="1" spans="1:11" ht="27.95" customHeight="1" thickBot="1" x14ac:dyDescent="0.55000000000000004">
      <c r="A1" s="198" t="s">
        <v>468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0.100000000000001" customHeight="1" x14ac:dyDescent="0.35">
      <c r="A4" s="188">
        <v>1</v>
      </c>
      <c r="B4" s="4">
        <v>44471</v>
      </c>
      <c r="C4" s="5" t="s">
        <v>20</v>
      </c>
      <c r="D4" s="32" t="s">
        <v>154</v>
      </c>
      <c r="E4" s="9" t="s">
        <v>21</v>
      </c>
      <c r="F4" s="6"/>
      <c r="G4" s="202" t="s">
        <v>43</v>
      </c>
      <c r="H4" s="6"/>
      <c r="I4" s="203" t="s">
        <v>18</v>
      </c>
      <c r="J4" s="6"/>
      <c r="K4" s="47"/>
    </row>
    <row r="5" spans="1:11" ht="20.100000000000001" customHeight="1" x14ac:dyDescent="0.35">
      <c r="A5" s="189"/>
      <c r="B5" s="7"/>
      <c r="C5" s="8"/>
      <c r="D5" s="32" t="s">
        <v>11</v>
      </c>
      <c r="E5" s="9" t="s">
        <v>4</v>
      </c>
      <c r="F5" s="10" t="s">
        <v>12</v>
      </c>
      <c r="G5" s="191"/>
      <c r="H5" s="11" t="s">
        <v>13</v>
      </c>
      <c r="I5" s="193"/>
      <c r="J5" s="16">
        <v>3842</v>
      </c>
      <c r="K5" s="50">
        <f>SUM(J5)</f>
        <v>3842</v>
      </c>
    </row>
    <row r="6" spans="1:11" ht="20.100000000000001" customHeight="1" x14ac:dyDescent="0.3">
      <c r="A6" s="189"/>
      <c r="B6" s="7"/>
      <c r="C6" s="8"/>
      <c r="D6" s="9"/>
      <c r="E6" s="9" t="s">
        <v>5</v>
      </c>
      <c r="F6" s="13" t="s">
        <v>14</v>
      </c>
      <c r="G6" s="191"/>
      <c r="H6" s="11" t="s">
        <v>15</v>
      </c>
      <c r="I6" s="193"/>
      <c r="J6" s="12"/>
      <c r="K6" s="47"/>
    </row>
    <row r="7" spans="1:11" ht="20.100000000000001" customHeight="1" x14ac:dyDescent="0.3">
      <c r="A7" s="189"/>
      <c r="B7" s="7"/>
      <c r="C7" s="8"/>
      <c r="D7" s="9"/>
      <c r="E7" s="9" t="s">
        <v>6</v>
      </c>
      <c r="F7" s="10" t="s">
        <v>12</v>
      </c>
      <c r="G7" s="191"/>
      <c r="H7" s="11" t="s">
        <v>13</v>
      </c>
      <c r="I7" s="193"/>
      <c r="J7" s="12"/>
      <c r="K7" s="47"/>
    </row>
    <row r="8" spans="1:11" ht="20.100000000000001" customHeight="1" x14ac:dyDescent="0.3">
      <c r="A8" s="189"/>
      <c r="B8" s="7"/>
      <c r="C8" s="8"/>
      <c r="D8" s="9"/>
      <c r="E8" s="9" t="s">
        <v>7</v>
      </c>
      <c r="F8" s="10" t="s">
        <v>12</v>
      </c>
      <c r="G8" s="191"/>
      <c r="H8" s="11" t="s">
        <v>16</v>
      </c>
      <c r="I8" s="193"/>
      <c r="J8" s="12"/>
      <c r="K8" s="47"/>
    </row>
    <row r="9" spans="1:11" ht="20.100000000000001" customHeight="1" thickBot="1" x14ac:dyDescent="0.35">
      <c r="A9" s="201"/>
      <c r="B9" s="34"/>
      <c r="C9" s="19"/>
      <c r="D9" s="20"/>
      <c r="E9" s="20" t="s">
        <v>72</v>
      </c>
      <c r="F9" s="14" t="s">
        <v>12</v>
      </c>
      <c r="G9" s="191"/>
      <c r="H9" s="22" t="s">
        <v>17</v>
      </c>
      <c r="I9" s="204"/>
      <c r="J9" s="23"/>
      <c r="K9" s="51"/>
    </row>
    <row r="10" spans="1:11" ht="20.100000000000001" customHeight="1" thickTop="1" x14ac:dyDescent="0.3">
      <c r="A10" s="52"/>
      <c r="B10" s="40"/>
      <c r="C10" s="25"/>
      <c r="D10" s="26"/>
      <c r="E10" s="26"/>
      <c r="F10" s="26"/>
      <c r="G10" s="26"/>
      <c r="H10" s="27"/>
      <c r="I10" s="26"/>
      <c r="J10" s="28"/>
      <c r="K10" s="53"/>
    </row>
    <row r="11" spans="1:11" ht="20.100000000000001" customHeight="1" x14ac:dyDescent="0.35">
      <c r="A11" s="188">
        <v>2</v>
      </c>
      <c r="B11" s="4">
        <v>44472</v>
      </c>
      <c r="C11" s="5" t="s">
        <v>23</v>
      </c>
      <c r="D11" s="32" t="s">
        <v>155</v>
      </c>
      <c r="E11" s="9" t="s">
        <v>21</v>
      </c>
      <c r="F11" s="13" t="s">
        <v>14</v>
      </c>
      <c r="G11" s="202" t="s">
        <v>43</v>
      </c>
      <c r="H11" s="11" t="s">
        <v>25</v>
      </c>
      <c r="I11" s="203" t="s">
        <v>30</v>
      </c>
      <c r="J11" s="17">
        <v>8509</v>
      </c>
      <c r="K11" s="50">
        <f>SUM(J5:J11)</f>
        <v>12351</v>
      </c>
    </row>
    <row r="12" spans="1:11" ht="20.100000000000001" customHeight="1" x14ac:dyDescent="0.3">
      <c r="A12" s="189"/>
      <c r="B12" s="7"/>
      <c r="C12" s="8"/>
      <c r="D12" s="32" t="s">
        <v>24</v>
      </c>
      <c r="E12" s="9" t="s">
        <v>4</v>
      </c>
      <c r="F12" s="10" t="s">
        <v>12</v>
      </c>
      <c r="G12" s="191"/>
      <c r="H12" s="11" t="s">
        <v>26</v>
      </c>
      <c r="I12" s="193"/>
      <c r="J12" s="12"/>
      <c r="K12" s="47"/>
    </row>
    <row r="13" spans="1:11" ht="20.100000000000001" customHeight="1" x14ac:dyDescent="0.3">
      <c r="A13" s="189"/>
      <c r="B13" s="7"/>
      <c r="C13" s="8"/>
      <c r="D13" s="9"/>
      <c r="E13" s="9" t="s">
        <v>5</v>
      </c>
      <c r="F13" s="10" t="s">
        <v>12</v>
      </c>
      <c r="G13" s="191"/>
      <c r="H13" s="11" t="s">
        <v>27</v>
      </c>
      <c r="I13" s="193"/>
      <c r="J13" s="12"/>
      <c r="K13" s="47"/>
    </row>
    <row r="14" spans="1:11" ht="20.100000000000001" customHeight="1" x14ac:dyDescent="0.3">
      <c r="A14" s="189"/>
      <c r="B14" s="7"/>
      <c r="C14" s="8"/>
      <c r="D14" s="9"/>
      <c r="E14" s="9" t="s">
        <v>6</v>
      </c>
      <c r="F14" s="13" t="s">
        <v>14</v>
      </c>
      <c r="G14" s="191"/>
      <c r="H14" s="11" t="s">
        <v>16</v>
      </c>
      <c r="I14" s="193"/>
      <c r="J14" s="12"/>
      <c r="K14" s="47"/>
    </row>
    <row r="15" spans="1:11" ht="20.100000000000001" customHeight="1" x14ac:dyDescent="0.3">
      <c r="A15" s="189"/>
      <c r="B15" s="7"/>
      <c r="C15" s="8"/>
      <c r="D15" s="9"/>
      <c r="E15" s="9" t="s">
        <v>7</v>
      </c>
      <c r="F15" s="10" t="s">
        <v>12</v>
      </c>
      <c r="G15" s="191"/>
      <c r="H15" s="11" t="s">
        <v>28</v>
      </c>
      <c r="I15" s="193"/>
      <c r="J15" s="12"/>
      <c r="K15" s="47"/>
    </row>
    <row r="16" spans="1:11" ht="20.100000000000001" customHeight="1" thickBot="1" x14ac:dyDescent="0.35">
      <c r="A16" s="201"/>
      <c r="B16" s="34"/>
      <c r="C16" s="19"/>
      <c r="D16" s="20"/>
      <c r="E16" s="20" t="s">
        <v>72</v>
      </c>
      <c r="F16" s="21" t="s">
        <v>14</v>
      </c>
      <c r="G16" s="191"/>
      <c r="H16" s="22" t="s">
        <v>29</v>
      </c>
      <c r="I16" s="204"/>
      <c r="J16" s="23"/>
      <c r="K16" s="51"/>
    </row>
    <row r="17" spans="1:11" ht="20.100000000000001" customHeight="1" thickTop="1" x14ac:dyDescent="0.3">
      <c r="A17" s="52"/>
      <c r="B17" s="40"/>
      <c r="C17" s="25"/>
      <c r="D17" s="26"/>
      <c r="E17" s="26"/>
      <c r="F17" s="26"/>
      <c r="G17" s="26"/>
      <c r="H17" s="27"/>
      <c r="I17" s="26"/>
      <c r="J17" s="28"/>
      <c r="K17" s="53"/>
    </row>
    <row r="18" spans="1:11" ht="20.100000000000001" customHeight="1" x14ac:dyDescent="0.35">
      <c r="A18" s="188">
        <v>3</v>
      </c>
      <c r="B18" s="4">
        <v>44473</v>
      </c>
      <c r="C18" s="5" t="s">
        <v>23</v>
      </c>
      <c r="D18" s="32" t="s">
        <v>151</v>
      </c>
      <c r="E18" s="9" t="s">
        <v>21</v>
      </c>
      <c r="F18" s="13"/>
      <c r="G18" s="205" t="s">
        <v>32</v>
      </c>
      <c r="H18" s="11"/>
      <c r="I18" s="203" t="s">
        <v>18</v>
      </c>
      <c r="J18" s="17"/>
      <c r="K18" s="47"/>
    </row>
    <row r="19" spans="1:11" ht="21" x14ac:dyDescent="0.35">
      <c r="A19" s="189"/>
      <c r="B19" s="7"/>
      <c r="C19" s="8"/>
      <c r="D19" s="32" t="s">
        <v>31</v>
      </c>
      <c r="E19" s="9" t="s">
        <v>4</v>
      </c>
      <c r="F19" s="10" t="s">
        <v>12</v>
      </c>
      <c r="G19" s="197"/>
      <c r="H19" s="11" t="s">
        <v>33</v>
      </c>
      <c r="I19" s="193"/>
      <c r="J19" s="17">
        <v>24778</v>
      </c>
      <c r="K19" s="50">
        <f>SUM(J5,J11,J19)</f>
        <v>37129</v>
      </c>
    </row>
    <row r="20" spans="1:11" ht="18.75" x14ac:dyDescent="0.3">
      <c r="A20" s="189"/>
      <c r="B20" s="7"/>
      <c r="C20" s="8"/>
      <c r="D20" s="9"/>
      <c r="E20" s="9" t="s">
        <v>5</v>
      </c>
      <c r="F20" s="13" t="s">
        <v>14</v>
      </c>
      <c r="G20" s="197"/>
      <c r="H20" s="11" t="s">
        <v>34</v>
      </c>
      <c r="I20" s="193"/>
      <c r="J20" s="12"/>
      <c r="K20" s="47"/>
    </row>
    <row r="21" spans="1:11" ht="18.75" x14ac:dyDescent="0.3">
      <c r="A21" s="189"/>
      <c r="B21" s="7"/>
      <c r="C21" s="8"/>
      <c r="D21" s="9"/>
      <c r="E21" s="9" t="s">
        <v>6</v>
      </c>
      <c r="F21" s="10" t="s">
        <v>12</v>
      </c>
      <c r="G21" s="197"/>
      <c r="H21" s="11" t="s">
        <v>33</v>
      </c>
      <c r="I21" s="193"/>
      <c r="J21" s="12"/>
      <c r="K21" s="47"/>
    </row>
    <row r="22" spans="1:11" ht="18.75" x14ac:dyDescent="0.3">
      <c r="A22" s="189"/>
      <c r="B22" s="7"/>
      <c r="C22" s="8"/>
      <c r="D22" s="9"/>
      <c r="E22" s="9" t="s">
        <v>7</v>
      </c>
      <c r="F22" s="13" t="s">
        <v>14</v>
      </c>
      <c r="G22" s="197"/>
      <c r="H22" s="11" t="s">
        <v>34</v>
      </c>
      <c r="I22" s="193"/>
      <c r="J22" s="12"/>
      <c r="K22" s="47"/>
    </row>
    <row r="23" spans="1:11" ht="19.5" thickBot="1" x14ac:dyDescent="0.35">
      <c r="A23" s="201"/>
      <c r="B23" s="34"/>
      <c r="C23" s="19"/>
      <c r="D23" s="20"/>
      <c r="E23" s="20" t="s">
        <v>72</v>
      </c>
      <c r="F23" s="21" t="s">
        <v>14</v>
      </c>
      <c r="G23" s="197"/>
      <c r="H23" s="22" t="s">
        <v>28</v>
      </c>
      <c r="I23" s="204"/>
      <c r="J23" s="23"/>
      <c r="K23" s="51"/>
    </row>
    <row r="24" spans="1:11" ht="19.5" thickTop="1" x14ac:dyDescent="0.3">
      <c r="A24" s="52"/>
      <c r="B24" s="40"/>
      <c r="C24" s="25"/>
      <c r="D24" s="26"/>
      <c r="E24" s="26"/>
      <c r="F24" s="26"/>
      <c r="G24" s="26"/>
      <c r="H24" s="27"/>
      <c r="I24" s="26"/>
      <c r="J24" s="28"/>
      <c r="K24" s="53"/>
    </row>
    <row r="25" spans="1:11" ht="21" x14ac:dyDescent="0.35">
      <c r="A25" s="188">
        <v>4</v>
      </c>
      <c r="B25" s="4">
        <v>44474</v>
      </c>
      <c r="C25" s="5" t="s">
        <v>35</v>
      </c>
      <c r="D25" s="32" t="s">
        <v>152</v>
      </c>
      <c r="E25" s="9" t="s">
        <v>21</v>
      </c>
      <c r="F25" s="13"/>
      <c r="G25" s="206" t="s">
        <v>38</v>
      </c>
      <c r="H25" s="11"/>
      <c r="I25" s="203" t="s">
        <v>30</v>
      </c>
      <c r="J25" s="17"/>
      <c r="K25" s="47"/>
    </row>
    <row r="26" spans="1:11" ht="21" x14ac:dyDescent="0.35">
      <c r="A26" s="189"/>
      <c r="B26" s="7"/>
      <c r="C26" s="8"/>
      <c r="D26" s="32" t="s">
        <v>36</v>
      </c>
      <c r="E26" s="9" t="s">
        <v>4</v>
      </c>
      <c r="F26" s="13" t="s">
        <v>14</v>
      </c>
      <c r="G26" s="207"/>
      <c r="H26" s="11" t="s">
        <v>39</v>
      </c>
      <c r="I26" s="193"/>
      <c r="J26" s="17">
        <v>10324</v>
      </c>
      <c r="K26" s="50">
        <f>SUM(J5,J11,J19,J26)</f>
        <v>47453</v>
      </c>
    </row>
    <row r="27" spans="1:11" ht="18.75" x14ac:dyDescent="0.3">
      <c r="A27" s="189"/>
      <c r="B27" s="7"/>
      <c r="C27" s="8"/>
      <c r="D27" s="9"/>
      <c r="E27" s="9" t="s">
        <v>5</v>
      </c>
      <c r="F27" s="10" t="s">
        <v>12</v>
      </c>
      <c r="G27" s="207"/>
      <c r="H27" s="11" t="s">
        <v>39</v>
      </c>
      <c r="I27" s="193"/>
      <c r="J27" s="12"/>
      <c r="K27" s="47"/>
    </row>
    <row r="28" spans="1:11" ht="18.75" x14ac:dyDescent="0.3">
      <c r="A28" s="189"/>
      <c r="B28" s="7"/>
      <c r="C28" s="8"/>
      <c r="D28" s="9"/>
      <c r="E28" s="9" t="s">
        <v>6</v>
      </c>
      <c r="F28" s="13" t="s">
        <v>14</v>
      </c>
      <c r="G28" s="207"/>
      <c r="H28" s="11" t="s">
        <v>40</v>
      </c>
      <c r="I28" s="193"/>
      <c r="J28" s="12"/>
      <c r="K28" s="47"/>
    </row>
    <row r="29" spans="1:11" ht="18.75" x14ac:dyDescent="0.3">
      <c r="A29" s="189"/>
      <c r="B29" s="7"/>
      <c r="C29" s="8"/>
      <c r="D29" s="9"/>
      <c r="E29" s="9" t="s">
        <v>7</v>
      </c>
      <c r="F29" s="10" t="s">
        <v>12</v>
      </c>
      <c r="G29" s="207"/>
      <c r="H29" s="11" t="s">
        <v>40</v>
      </c>
      <c r="I29" s="193"/>
      <c r="J29" s="12"/>
      <c r="K29" s="47"/>
    </row>
    <row r="30" spans="1:11" ht="19.5" thickBot="1" x14ac:dyDescent="0.35">
      <c r="A30" s="201"/>
      <c r="B30" s="34"/>
      <c r="C30" s="19"/>
      <c r="D30" s="20"/>
      <c r="E30" s="20" t="s">
        <v>72</v>
      </c>
      <c r="F30" s="21" t="s">
        <v>14</v>
      </c>
      <c r="G30" s="207"/>
      <c r="H30" s="22" t="s">
        <v>41</v>
      </c>
      <c r="I30" s="204"/>
      <c r="J30" s="23"/>
      <c r="K30" s="51"/>
    </row>
    <row r="31" spans="1:11" ht="19.5" thickTop="1" x14ac:dyDescent="0.3">
      <c r="A31" s="52"/>
      <c r="B31" s="40"/>
      <c r="C31" s="25"/>
      <c r="D31" s="26"/>
      <c r="E31" s="26"/>
      <c r="F31" s="26"/>
      <c r="G31" s="26"/>
      <c r="H31" s="27"/>
      <c r="I31" s="26"/>
      <c r="J31" s="28"/>
      <c r="K31" s="53"/>
    </row>
    <row r="32" spans="1:11" ht="21" x14ac:dyDescent="0.35">
      <c r="A32" s="188">
        <v>5</v>
      </c>
      <c r="B32" s="4">
        <v>44474</v>
      </c>
      <c r="C32" s="5" t="s">
        <v>23</v>
      </c>
      <c r="D32" s="32" t="s">
        <v>153</v>
      </c>
      <c r="E32" s="9" t="s">
        <v>21</v>
      </c>
      <c r="F32" s="13"/>
      <c r="G32" s="202" t="s">
        <v>43</v>
      </c>
      <c r="H32" s="11"/>
      <c r="I32" s="203" t="s">
        <v>18</v>
      </c>
      <c r="J32" s="17"/>
      <c r="K32" s="47"/>
    </row>
    <row r="33" spans="1:11" ht="21" x14ac:dyDescent="0.35">
      <c r="A33" s="189"/>
      <c r="B33" s="7"/>
      <c r="C33" s="8"/>
      <c r="D33" s="32" t="s">
        <v>42</v>
      </c>
      <c r="E33" s="9" t="s">
        <v>4</v>
      </c>
      <c r="F33" s="13" t="s">
        <v>14</v>
      </c>
      <c r="G33" s="191"/>
      <c r="H33" s="11" t="s">
        <v>15</v>
      </c>
      <c r="I33" s="193"/>
      <c r="J33" s="17">
        <v>5909</v>
      </c>
      <c r="K33" s="50">
        <f>SUM(J5,J11,J19,J26,J33)</f>
        <v>53362</v>
      </c>
    </row>
    <row r="34" spans="1:11" ht="18.75" x14ac:dyDescent="0.3">
      <c r="A34" s="189"/>
      <c r="B34" s="7"/>
      <c r="C34" s="8"/>
      <c r="D34" s="9"/>
      <c r="E34" s="9" t="s">
        <v>5</v>
      </c>
      <c r="F34" s="10" t="s">
        <v>12</v>
      </c>
      <c r="G34" s="191"/>
      <c r="H34" s="11" t="s">
        <v>28</v>
      </c>
      <c r="I34" s="193"/>
      <c r="J34" s="12"/>
      <c r="K34" s="47"/>
    </row>
    <row r="35" spans="1:11" ht="18.75" x14ac:dyDescent="0.3">
      <c r="A35" s="189"/>
      <c r="B35" s="7"/>
      <c r="C35" s="8"/>
      <c r="D35" s="9"/>
      <c r="E35" s="9" t="s">
        <v>6</v>
      </c>
      <c r="F35" s="10" t="s">
        <v>12</v>
      </c>
      <c r="G35" s="191"/>
      <c r="H35" s="11" t="s">
        <v>44</v>
      </c>
      <c r="I35" s="193"/>
      <c r="J35" s="12"/>
      <c r="K35" s="47"/>
    </row>
    <row r="36" spans="1:11" ht="18.75" x14ac:dyDescent="0.3">
      <c r="A36" s="189"/>
      <c r="B36" s="7"/>
      <c r="C36" s="8"/>
      <c r="D36" s="9"/>
      <c r="E36" s="9" t="s">
        <v>7</v>
      </c>
      <c r="F36" s="10" t="s">
        <v>12</v>
      </c>
      <c r="G36" s="191"/>
      <c r="H36" s="11" t="s">
        <v>45</v>
      </c>
      <c r="I36" s="193"/>
      <c r="J36" s="12"/>
      <c r="K36" s="47"/>
    </row>
    <row r="37" spans="1:11" ht="19.5" thickBot="1" x14ac:dyDescent="0.35">
      <c r="A37" s="201"/>
      <c r="B37" s="34"/>
      <c r="C37" s="19"/>
      <c r="D37" s="20"/>
      <c r="E37" s="20" t="s">
        <v>72</v>
      </c>
      <c r="F37" s="21" t="s">
        <v>14</v>
      </c>
      <c r="G37" s="191"/>
      <c r="H37" s="22" t="s">
        <v>33</v>
      </c>
      <c r="I37" s="193"/>
      <c r="J37" s="23"/>
      <c r="K37" s="51"/>
    </row>
    <row r="38" spans="1:11" ht="19.5" thickTop="1" x14ac:dyDescent="0.3">
      <c r="A38" s="52"/>
      <c r="B38" s="40"/>
      <c r="C38" s="25"/>
      <c r="D38" s="26"/>
      <c r="E38" s="26"/>
      <c r="F38" s="26"/>
      <c r="G38" s="26"/>
      <c r="H38" s="27"/>
      <c r="I38" s="26"/>
      <c r="J38" s="28"/>
      <c r="K38" s="53"/>
    </row>
    <row r="39" spans="1:11" ht="21" x14ac:dyDescent="0.35">
      <c r="A39" s="188">
        <v>6</v>
      </c>
      <c r="B39" s="4">
        <v>44475</v>
      </c>
      <c r="C39" s="35" t="s">
        <v>35</v>
      </c>
      <c r="D39" s="36" t="s">
        <v>156</v>
      </c>
      <c r="E39" s="45" t="s">
        <v>21</v>
      </c>
      <c r="F39" s="15" t="s">
        <v>12</v>
      </c>
      <c r="G39" s="196" t="s">
        <v>32</v>
      </c>
      <c r="H39" s="37" t="s">
        <v>47</v>
      </c>
      <c r="I39" s="192" t="s">
        <v>30</v>
      </c>
      <c r="J39" s="38"/>
      <c r="K39" s="54"/>
    </row>
    <row r="40" spans="1:11" ht="21" x14ac:dyDescent="0.35">
      <c r="A40" s="189"/>
      <c r="B40" s="7"/>
      <c r="C40" s="8"/>
      <c r="D40" s="32" t="s">
        <v>46</v>
      </c>
      <c r="E40" s="9" t="s">
        <v>4</v>
      </c>
      <c r="F40" s="10" t="s">
        <v>12</v>
      </c>
      <c r="G40" s="197"/>
      <c r="H40" s="11" t="s">
        <v>48</v>
      </c>
      <c r="I40" s="193"/>
      <c r="J40" s="17">
        <v>24982</v>
      </c>
      <c r="K40" s="50">
        <f>SUM(J5,J11,J19,J26,J33,J40)</f>
        <v>78344</v>
      </c>
    </row>
    <row r="41" spans="1:11" ht="18.75" x14ac:dyDescent="0.3">
      <c r="A41" s="189"/>
      <c r="B41" s="7"/>
      <c r="C41" s="8"/>
      <c r="D41" s="9"/>
      <c r="E41" s="9" t="s">
        <v>5</v>
      </c>
      <c r="F41" s="13" t="s">
        <v>14</v>
      </c>
      <c r="G41" s="197"/>
      <c r="H41" s="11" t="s">
        <v>45</v>
      </c>
      <c r="I41" s="193"/>
      <c r="J41" s="12"/>
      <c r="K41" s="47"/>
    </row>
    <row r="42" spans="1:11" ht="18.75" x14ac:dyDescent="0.3">
      <c r="A42" s="189"/>
      <c r="B42" s="7"/>
      <c r="C42" s="8"/>
      <c r="D42" s="9"/>
      <c r="E42" s="9" t="s">
        <v>6</v>
      </c>
      <c r="F42" s="13" t="s">
        <v>14</v>
      </c>
      <c r="G42" s="197"/>
      <c r="H42" s="11" t="s">
        <v>41</v>
      </c>
      <c r="I42" s="193"/>
      <c r="J42" s="12"/>
      <c r="K42" s="47"/>
    </row>
    <row r="43" spans="1:11" ht="18.75" x14ac:dyDescent="0.3">
      <c r="A43" s="189"/>
      <c r="B43" s="7"/>
      <c r="C43" s="8"/>
      <c r="D43" s="9"/>
      <c r="E43" s="9" t="s">
        <v>7</v>
      </c>
      <c r="F43" s="13" t="s">
        <v>14</v>
      </c>
      <c r="G43" s="197"/>
      <c r="H43" s="11" t="s">
        <v>26</v>
      </c>
      <c r="I43" s="193"/>
      <c r="J43" s="12"/>
      <c r="K43" s="47"/>
    </row>
    <row r="44" spans="1:11" ht="19.5" thickBot="1" x14ac:dyDescent="0.35">
      <c r="A44" s="201"/>
      <c r="B44" s="34"/>
      <c r="C44" s="19"/>
      <c r="D44" s="20"/>
      <c r="E44" s="20" t="s">
        <v>72</v>
      </c>
      <c r="F44" s="14" t="s">
        <v>12</v>
      </c>
      <c r="G44" s="197"/>
      <c r="H44" s="22" t="s">
        <v>47</v>
      </c>
      <c r="I44" s="193"/>
      <c r="J44" s="23"/>
      <c r="K44" s="51"/>
    </row>
    <row r="45" spans="1:11" ht="19.5" thickTop="1" x14ac:dyDescent="0.3">
      <c r="A45" s="52"/>
      <c r="B45" s="40"/>
      <c r="C45" s="25"/>
      <c r="D45" s="26"/>
      <c r="E45" s="26"/>
      <c r="F45" s="26"/>
      <c r="G45" s="26"/>
      <c r="H45" s="27"/>
      <c r="I45" s="26"/>
      <c r="J45" s="28"/>
      <c r="K45" s="53"/>
    </row>
    <row r="46" spans="1:11" ht="21" x14ac:dyDescent="0.35">
      <c r="A46" s="188">
        <v>7</v>
      </c>
      <c r="B46" s="4">
        <v>44475</v>
      </c>
      <c r="C46" s="35" t="s">
        <v>23</v>
      </c>
      <c r="D46" s="36" t="s">
        <v>157</v>
      </c>
      <c r="E46" s="45" t="s">
        <v>21</v>
      </c>
      <c r="F46" s="15" t="s">
        <v>12</v>
      </c>
      <c r="G46" s="190" t="s">
        <v>43</v>
      </c>
      <c r="H46" s="37" t="s">
        <v>28</v>
      </c>
      <c r="I46" s="192" t="s">
        <v>30</v>
      </c>
      <c r="J46" s="38"/>
      <c r="K46" s="54"/>
    </row>
    <row r="47" spans="1:11" ht="21" x14ac:dyDescent="0.35">
      <c r="A47" s="189"/>
      <c r="B47" s="7"/>
      <c r="C47" s="8"/>
      <c r="D47" s="32" t="s">
        <v>50</v>
      </c>
      <c r="E47" s="9" t="s">
        <v>4</v>
      </c>
      <c r="F47" s="10" t="s">
        <v>12</v>
      </c>
      <c r="G47" s="191"/>
      <c r="H47" s="11" t="s">
        <v>44</v>
      </c>
      <c r="I47" s="193"/>
      <c r="J47" s="17">
        <v>5948</v>
      </c>
      <c r="K47" s="50">
        <f>SUM(J5,J11,J19,J26,J33,J40,J47)</f>
        <v>84292</v>
      </c>
    </row>
    <row r="48" spans="1:11" ht="18.75" x14ac:dyDescent="0.3">
      <c r="A48" s="189"/>
      <c r="B48" s="7"/>
      <c r="C48" s="8"/>
      <c r="D48" s="9"/>
      <c r="E48" s="9" t="s">
        <v>5</v>
      </c>
      <c r="F48" s="10" t="s">
        <v>12</v>
      </c>
      <c r="G48" s="191"/>
      <c r="H48" s="11" t="s">
        <v>45</v>
      </c>
      <c r="I48" s="193"/>
      <c r="J48" s="12"/>
      <c r="K48" s="47"/>
    </row>
    <row r="49" spans="1:11" ht="18.75" x14ac:dyDescent="0.3">
      <c r="A49" s="189"/>
      <c r="B49" s="7"/>
      <c r="C49" s="8"/>
      <c r="D49" s="9"/>
      <c r="E49" s="9" t="s">
        <v>6</v>
      </c>
      <c r="F49" s="10" t="s">
        <v>12</v>
      </c>
      <c r="G49" s="191"/>
      <c r="H49" s="11" t="s">
        <v>51</v>
      </c>
      <c r="I49" s="193"/>
      <c r="J49" s="12"/>
      <c r="K49" s="47"/>
    </row>
    <row r="50" spans="1:11" ht="18.75" x14ac:dyDescent="0.3">
      <c r="A50" s="189"/>
      <c r="B50" s="7"/>
      <c r="C50" s="8"/>
      <c r="D50" s="9"/>
      <c r="E50" s="9" t="s">
        <v>7</v>
      </c>
      <c r="F50" s="13" t="s">
        <v>14</v>
      </c>
      <c r="G50" s="191"/>
      <c r="H50" s="11" t="s">
        <v>47</v>
      </c>
      <c r="I50" s="193"/>
      <c r="J50" s="12"/>
      <c r="K50" s="47"/>
    </row>
    <row r="51" spans="1:11" ht="19.5" thickBot="1" x14ac:dyDescent="0.35">
      <c r="A51" s="201"/>
      <c r="B51" s="18"/>
      <c r="C51" s="19"/>
      <c r="D51" s="20"/>
      <c r="E51" s="20" t="s">
        <v>72</v>
      </c>
      <c r="F51" s="13" t="s">
        <v>14</v>
      </c>
      <c r="G51" s="191"/>
      <c r="H51" s="22" t="s">
        <v>52</v>
      </c>
      <c r="I51" s="193"/>
      <c r="J51" s="23"/>
      <c r="K51" s="51"/>
    </row>
    <row r="52" spans="1:11" ht="19.5" thickTop="1" x14ac:dyDescent="0.3">
      <c r="A52" s="52"/>
      <c r="B52" s="24"/>
      <c r="C52" s="25"/>
      <c r="D52" s="26"/>
      <c r="E52" s="26"/>
      <c r="F52" s="26"/>
      <c r="G52" s="26"/>
      <c r="H52" s="27"/>
      <c r="I52" s="26"/>
      <c r="J52" s="28"/>
      <c r="K52" s="53"/>
    </row>
    <row r="53" spans="1:11" ht="21" x14ac:dyDescent="0.35">
      <c r="A53" s="188">
        <v>8</v>
      </c>
      <c r="B53" s="4">
        <v>44476</v>
      </c>
      <c r="C53" s="35" t="s">
        <v>35</v>
      </c>
      <c r="D53" s="36" t="s">
        <v>158</v>
      </c>
      <c r="E53" s="45" t="s">
        <v>21</v>
      </c>
      <c r="F53" s="21" t="s">
        <v>14</v>
      </c>
      <c r="G53" s="190" t="s">
        <v>43</v>
      </c>
      <c r="H53" s="37" t="s">
        <v>54</v>
      </c>
      <c r="I53" s="192" t="s">
        <v>18</v>
      </c>
      <c r="J53" s="38"/>
      <c r="K53" s="54"/>
    </row>
    <row r="54" spans="1:11" ht="21" x14ac:dyDescent="0.35">
      <c r="A54" s="189"/>
      <c r="B54" s="7"/>
      <c r="C54" s="8"/>
      <c r="D54" s="32" t="s">
        <v>53</v>
      </c>
      <c r="E54" s="9" t="s">
        <v>4</v>
      </c>
      <c r="F54" s="10" t="s">
        <v>12</v>
      </c>
      <c r="G54" s="191"/>
      <c r="H54" s="11" t="s">
        <v>55</v>
      </c>
      <c r="I54" s="193"/>
      <c r="J54" s="17">
        <v>5551</v>
      </c>
      <c r="K54" s="50">
        <f>SUM(K47,J54)</f>
        <v>89843</v>
      </c>
    </row>
    <row r="55" spans="1:11" ht="18.75" x14ac:dyDescent="0.3">
      <c r="A55" s="189"/>
      <c r="B55" s="7"/>
      <c r="C55" s="8"/>
      <c r="D55" s="9"/>
      <c r="E55" s="9" t="s">
        <v>5</v>
      </c>
      <c r="F55" s="21" t="s">
        <v>14</v>
      </c>
      <c r="G55" s="191"/>
      <c r="H55" s="37" t="s">
        <v>54</v>
      </c>
      <c r="I55" s="193"/>
      <c r="J55" s="12"/>
      <c r="K55" s="47"/>
    </row>
    <row r="56" spans="1:11" ht="18.75" x14ac:dyDescent="0.3">
      <c r="A56" s="189"/>
      <c r="B56" s="7"/>
      <c r="C56" s="8"/>
      <c r="D56" s="9"/>
      <c r="E56" s="9" t="s">
        <v>6</v>
      </c>
      <c r="F56" s="10" t="s">
        <v>12</v>
      </c>
      <c r="G56" s="191"/>
      <c r="H56" s="11" t="s">
        <v>55</v>
      </c>
      <c r="I56" s="193"/>
      <c r="J56" s="12"/>
      <c r="K56" s="47"/>
    </row>
    <row r="57" spans="1:11" ht="18.75" x14ac:dyDescent="0.3">
      <c r="A57" s="189"/>
      <c r="B57" s="7"/>
      <c r="C57" s="8"/>
      <c r="D57" s="9"/>
      <c r="E57" s="9" t="s">
        <v>7</v>
      </c>
      <c r="F57" s="10" t="s">
        <v>12</v>
      </c>
      <c r="G57" s="191"/>
      <c r="H57" s="11" t="s">
        <v>56</v>
      </c>
      <c r="I57" s="193"/>
      <c r="J57" s="12"/>
      <c r="K57" s="47"/>
    </row>
    <row r="58" spans="1:11" ht="19.5" thickBot="1" x14ac:dyDescent="0.35">
      <c r="A58" s="189"/>
      <c r="B58" s="18"/>
      <c r="C58" s="19"/>
      <c r="D58" s="20"/>
      <c r="E58" s="20" t="s">
        <v>72</v>
      </c>
      <c r="F58" s="10" t="s">
        <v>12</v>
      </c>
      <c r="G58" s="191"/>
      <c r="H58" s="22" t="s">
        <v>57</v>
      </c>
      <c r="I58" s="193"/>
      <c r="J58" s="23"/>
      <c r="K58" s="51"/>
    </row>
    <row r="59" spans="1:11" ht="15.75" thickTop="1" x14ac:dyDescent="0.25">
      <c r="A59" s="55"/>
      <c r="B59" s="41"/>
      <c r="C59" s="42"/>
      <c r="D59" s="43"/>
      <c r="E59" s="43"/>
      <c r="F59" s="43"/>
      <c r="G59" s="43"/>
      <c r="H59" s="43"/>
      <c r="I59" s="43"/>
      <c r="J59" s="33"/>
      <c r="K59" s="53"/>
    </row>
    <row r="60" spans="1:11" ht="21" x14ac:dyDescent="0.35">
      <c r="A60" s="188">
        <v>9</v>
      </c>
      <c r="B60" s="4">
        <v>44476</v>
      </c>
      <c r="C60" s="35" t="s">
        <v>35</v>
      </c>
      <c r="D60" s="36" t="s">
        <v>159</v>
      </c>
      <c r="E60" s="45" t="s">
        <v>21</v>
      </c>
      <c r="F60" s="21"/>
      <c r="G60" s="190" t="s">
        <v>43</v>
      </c>
      <c r="H60" s="37"/>
      <c r="I60" s="192" t="s">
        <v>18</v>
      </c>
      <c r="J60" s="38"/>
      <c r="K60" s="54"/>
    </row>
    <row r="61" spans="1:11" ht="21" x14ac:dyDescent="0.35">
      <c r="A61" s="189"/>
      <c r="B61" s="7"/>
      <c r="C61" s="8"/>
      <c r="D61" s="32" t="s">
        <v>58</v>
      </c>
      <c r="E61" s="9" t="s">
        <v>4</v>
      </c>
      <c r="F61" s="21" t="s">
        <v>14</v>
      </c>
      <c r="G61" s="191"/>
      <c r="H61" s="37" t="s">
        <v>54</v>
      </c>
      <c r="I61" s="193"/>
      <c r="J61" s="17">
        <v>5948</v>
      </c>
      <c r="K61" s="50">
        <f>SUM(K54,J61)</f>
        <v>95791</v>
      </c>
    </row>
    <row r="62" spans="1:11" ht="18.75" x14ac:dyDescent="0.3">
      <c r="A62" s="189"/>
      <c r="B62" s="7"/>
      <c r="C62" s="8"/>
      <c r="D62" s="9"/>
      <c r="E62" s="9" t="s">
        <v>5</v>
      </c>
      <c r="F62" s="10" t="s">
        <v>12</v>
      </c>
      <c r="G62" s="191"/>
      <c r="H62" s="37" t="s">
        <v>13</v>
      </c>
      <c r="I62" s="193"/>
      <c r="J62" s="12"/>
      <c r="K62" s="47"/>
    </row>
    <row r="63" spans="1:11" ht="18.75" x14ac:dyDescent="0.3">
      <c r="A63" s="189"/>
      <c r="B63" s="7"/>
      <c r="C63" s="8"/>
      <c r="D63" s="9"/>
      <c r="E63" s="9" t="s">
        <v>6</v>
      </c>
      <c r="F63" s="21" t="s">
        <v>14</v>
      </c>
      <c r="G63" s="191"/>
      <c r="H63" s="37" t="s">
        <v>13</v>
      </c>
      <c r="I63" s="193"/>
      <c r="J63" s="12"/>
      <c r="K63" s="47"/>
    </row>
    <row r="64" spans="1:11" ht="18.75" x14ac:dyDescent="0.3">
      <c r="A64" s="189"/>
      <c r="B64" s="7"/>
      <c r="C64" s="8"/>
      <c r="D64" s="9"/>
      <c r="E64" s="9" t="s">
        <v>7</v>
      </c>
      <c r="F64" s="10" t="s">
        <v>12</v>
      </c>
      <c r="G64" s="191"/>
      <c r="H64" s="11" t="s">
        <v>16</v>
      </c>
      <c r="I64" s="193"/>
      <c r="J64" s="12"/>
      <c r="K64" s="47"/>
    </row>
    <row r="65" spans="1:11" ht="19.5" thickBot="1" x14ac:dyDescent="0.35">
      <c r="A65" s="189"/>
      <c r="B65" s="18"/>
      <c r="C65" s="19"/>
      <c r="D65" s="20"/>
      <c r="E65" s="20" t="s">
        <v>72</v>
      </c>
      <c r="F65" s="10" t="s">
        <v>12</v>
      </c>
      <c r="G65" s="191"/>
      <c r="H65" s="11" t="s">
        <v>16</v>
      </c>
      <c r="I65" s="193"/>
      <c r="J65" s="23"/>
      <c r="K65" s="51"/>
    </row>
    <row r="66" spans="1:11" ht="15.75" thickTop="1" x14ac:dyDescent="0.25">
      <c r="A66" s="55"/>
      <c r="B66" s="41"/>
      <c r="C66" s="42"/>
      <c r="D66" s="43"/>
      <c r="E66" s="43"/>
      <c r="F66" s="43"/>
      <c r="G66" s="43"/>
      <c r="H66" s="43"/>
      <c r="I66" s="43"/>
      <c r="J66" s="33"/>
      <c r="K66" s="53"/>
    </row>
    <row r="67" spans="1:11" ht="21" x14ac:dyDescent="0.35">
      <c r="A67" s="188">
        <v>10</v>
      </c>
      <c r="B67" s="4">
        <v>44477</v>
      </c>
      <c r="C67" s="35" t="s">
        <v>35</v>
      </c>
      <c r="D67" s="44" t="s">
        <v>160</v>
      </c>
      <c r="E67" s="45" t="s">
        <v>21</v>
      </c>
      <c r="F67" s="21" t="s">
        <v>14</v>
      </c>
      <c r="G67" s="190" t="s">
        <v>43</v>
      </c>
      <c r="H67" s="37" t="s">
        <v>60</v>
      </c>
      <c r="I67" s="192" t="s">
        <v>61</v>
      </c>
      <c r="J67" s="38"/>
      <c r="K67" s="54"/>
    </row>
    <row r="68" spans="1:11" ht="21" x14ac:dyDescent="0.35">
      <c r="A68" s="189"/>
      <c r="B68" s="7"/>
      <c r="C68" s="8"/>
      <c r="D68" s="32" t="s">
        <v>59</v>
      </c>
      <c r="E68" s="9" t="s">
        <v>4</v>
      </c>
      <c r="F68" s="10" t="s">
        <v>12</v>
      </c>
      <c r="G68" s="191"/>
      <c r="H68" s="37" t="s">
        <v>27</v>
      </c>
      <c r="I68" s="193"/>
      <c r="J68" s="17">
        <v>5798</v>
      </c>
      <c r="K68" s="50">
        <f>SUM(K61,J68)</f>
        <v>101589</v>
      </c>
    </row>
    <row r="69" spans="1:11" ht="18.75" x14ac:dyDescent="0.3">
      <c r="A69" s="189"/>
      <c r="B69" s="7"/>
      <c r="C69" s="8"/>
      <c r="D69" s="9"/>
      <c r="E69" s="9" t="s">
        <v>5</v>
      </c>
      <c r="F69" s="10" t="s">
        <v>12</v>
      </c>
      <c r="G69" s="191"/>
      <c r="H69" s="37" t="s">
        <v>57</v>
      </c>
      <c r="I69" s="193"/>
      <c r="J69" s="12"/>
      <c r="K69" s="47"/>
    </row>
    <row r="70" spans="1:11" ht="18.75" x14ac:dyDescent="0.3">
      <c r="A70" s="189"/>
      <c r="B70" s="7"/>
      <c r="C70" s="8"/>
      <c r="D70" s="9"/>
      <c r="E70" s="9" t="s">
        <v>6</v>
      </c>
      <c r="F70" s="21" t="s">
        <v>14</v>
      </c>
      <c r="G70" s="191"/>
      <c r="H70" s="37" t="s">
        <v>28</v>
      </c>
      <c r="I70" s="193"/>
      <c r="J70" s="12"/>
      <c r="K70" s="47"/>
    </row>
    <row r="71" spans="1:11" ht="18.75" x14ac:dyDescent="0.3">
      <c r="A71" s="189"/>
      <c r="B71" s="7"/>
      <c r="C71" s="8"/>
      <c r="D71" s="9"/>
      <c r="E71" s="9" t="s">
        <v>7</v>
      </c>
      <c r="F71" s="10" t="s">
        <v>12</v>
      </c>
      <c r="G71" s="191"/>
      <c r="H71" s="11" t="s">
        <v>44</v>
      </c>
      <c r="I71" s="193"/>
      <c r="J71" s="12"/>
      <c r="K71" s="47"/>
    </row>
    <row r="72" spans="1:11" ht="19.5" thickBot="1" x14ac:dyDescent="0.35">
      <c r="A72" s="189"/>
      <c r="B72" s="18"/>
      <c r="C72" s="19"/>
      <c r="D72" s="20"/>
      <c r="E72" s="20" t="s">
        <v>72</v>
      </c>
      <c r="F72" s="10" t="s">
        <v>12</v>
      </c>
      <c r="G72" s="191"/>
      <c r="H72" s="11" t="s">
        <v>29</v>
      </c>
      <c r="I72" s="193"/>
      <c r="J72" s="23"/>
      <c r="K72" s="51"/>
    </row>
    <row r="73" spans="1:11" ht="15.75" thickTop="1" x14ac:dyDescent="0.25">
      <c r="A73" s="55"/>
      <c r="B73" s="41"/>
      <c r="C73" s="42"/>
      <c r="D73" s="43"/>
      <c r="E73" s="43"/>
      <c r="F73" s="43"/>
      <c r="G73" s="43"/>
      <c r="H73" s="43"/>
      <c r="I73" s="43"/>
      <c r="J73" s="33"/>
      <c r="K73" s="53"/>
    </row>
    <row r="74" spans="1:11" ht="21" x14ac:dyDescent="0.35">
      <c r="A74" s="188">
        <v>11</v>
      </c>
      <c r="B74" s="4">
        <v>44477</v>
      </c>
      <c r="C74" s="35" t="s">
        <v>23</v>
      </c>
      <c r="D74" s="44" t="s">
        <v>161</v>
      </c>
      <c r="E74" s="45" t="s">
        <v>21</v>
      </c>
      <c r="F74" s="21"/>
      <c r="G74" s="190" t="s">
        <v>43</v>
      </c>
      <c r="H74" s="37"/>
      <c r="I74" s="192" t="s">
        <v>61</v>
      </c>
      <c r="J74" s="38"/>
      <c r="K74" s="54"/>
    </row>
    <row r="75" spans="1:11" ht="21" x14ac:dyDescent="0.35">
      <c r="A75" s="189"/>
      <c r="B75" s="7"/>
      <c r="C75" s="8"/>
      <c r="D75" s="32" t="s">
        <v>62</v>
      </c>
      <c r="E75" s="9" t="s">
        <v>4</v>
      </c>
      <c r="F75" s="10"/>
      <c r="G75" s="191"/>
      <c r="H75" s="37"/>
      <c r="I75" s="193"/>
      <c r="J75" s="17">
        <v>1066</v>
      </c>
      <c r="K75" s="50">
        <f>SUM(K68,J75)</f>
        <v>102655</v>
      </c>
    </row>
    <row r="76" spans="1:11" ht="18.75" x14ac:dyDescent="0.3">
      <c r="A76" s="189"/>
      <c r="B76" s="7"/>
      <c r="C76" s="8"/>
      <c r="D76" s="9"/>
      <c r="E76" s="9" t="s">
        <v>5</v>
      </c>
      <c r="F76" s="10" t="s">
        <v>12</v>
      </c>
      <c r="G76" s="191"/>
      <c r="H76" s="37" t="s">
        <v>54</v>
      </c>
      <c r="I76" s="193"/>
      <c r="J76" s="12"/>
      <c r="K76" s="47"/>
    </row>
    <row r="77" spans="1:11" ht="18.75" x14ac:dyDescent="0.3">
      <c r="A77" s="189"/>
      <c r="B77" s="7"/>
      <c r="C77" s="8"/>
      <c r="D77" s="9"/>
      <c r="E77" s="9" t="s">
        <v>6</v>
      </c>
      <c r="F77" s="10" t="s">
        <v>12</v>
      </c>
      <c r="G77" s="191"/>
      <c r="H77" s="37" t="s">
        <v>13</v>
      </c>
      <c r="I77" s="193"/>
      <c r="J77" s="12"/>
      <c r="K77" s="47"/>
    </row>
    <row r="78" spans="1:11" ht="18.75" x14ac:dyDescent="0.3">
      <c r="A78" s="189"/>
      <c r="B78" s="7"/>
      <c r="C78" s="8"/>
      <c r="D78" s="9"/>
      <c r="E78" s="9" t="s">
        <v>7</v>
      </c>
      <c r="F78" s="10" t="s">
        <v>12</v>
      </c>
      <c r="G78" s="191"/>
      <c r="H78" s="11" t="s">
        <v>26</v>
      </c>
      <c r="I78" s="193"/>
      <c r="J78" s="12"/>
      <c r="K78" s="47"/>
    </row>
    <row r="79" spans="1:11" ht="19.5" thickBot="1" x14ac:dyDescent="0.35">
      <c r="A79" s="189"/>
      <c r="B79" s="18"/>
      <c r="C79" s="19"/>
      <c r="D79" s="20"/>
      <c r="E79" s="20" t="s">
        <v>72</v>
      </c>
      <c r="F79" s="10" t="s">
        <v>12</v>
      </c>
      <c r="G79" s="191"/>
      <c r="H79" s="11" t="s">
        <v>63</v>
      </c>
      <c r="I79" s="193"/>
      <c r="J79" s="23"/>
      <c r="K79" s="51"/>
    </row>
    <row r="80" spans="1:11" ht="15.75" thickTop="1" x14ac:dyDescent="0.25">
      <c r="A80" s="55"/>
      <c r="B80" s="41"/>
      <c r="C80" s="42"/>
      <c r="D80" s="43"/>
      <c r="E80" s="43"/>
      <c r="F80" s="43"/>
      <c r="G80" s="43"/>
      <c r="H80" s="43"/>
      <c r="I80" s="43"/>
      <c r="J80" s="33"/>
      <c r="K80" s="53"/>
    </row>
    <row r="81" spans="1:11" ht="21" x14ac:dyDescent="0.35">
      <c r="A81" s="188">
        <v>12</v>
      </c>
      <c r="B81" s="4">
        <v>44477</v>
      </c>
      <c r="C81" s="35" t="s">
        <v>20</v>
      </c>
      <c r="D81" s="44" t="s">
        <v>162</v>
      </c>
      <c r="E81" s="45" t="s">
        <v>21</v>
      </c>
      <c r="F81" s="21"/>
      <c r="G81" s="194" t="s">
        <v>38</v>
      </c>
      <c r="H81" s="37"/>
      <c r="I81" s="192" t="s">
        <v>61</v>
      </c>
      <c r="J81" s="38"/>
      <c r="K81" s="54"/>
    </row>
    <row r="82" spans="1:11" ht="21" x14ac:dyDescent="0.35">
      <c r="A82" s="189"/>
      <c r="B82" s="7"/>
      <c r="C82" s="8"/>
      <c r="D82" s="32" t="s">
        <v>64</v>
      </c>
      <c r="E82" s="9" t="s">
        <v>4</v>
      </c>
      <c r="F82" s="10" t="s">
        <v>12</v>
      </c>
      <c r="G82" s="195"/>
      <c r="H82" s="37" t="s">
        <v>52</v>
      </c>
      <c r="I82" s="193"/>
      <c r="J82" s="17">
        <v>8821</v>
      </c>
      <c r="K82" s="50">
        <f>SUM(K75,J82)</f>
        <v>111476</v>
      </c>
    </row>
    <row r="83" spans="1:11" ht="18.75" x14ac:dyDescent="0.3">
      <c r="A83" s="189"/>
      <c r="B83" s="7"/>
      <c r="C83" s="8"/>
      <c r="D83" s="9"/>
      <c r="E83" s="9" t="s">
        <v>5</v>
      </c>
      <c r="F83" s="21" t="s">
        <v>14</v>
      </c>
      <c r="G83" s="195"/>
      <c r="H83" s="37" t="s">
        <v>16</v>
      </c>
      <c r="I83" s="193"/>
      <c r="J83" s="12"/>
      <c r="K83" s="47"/>
    </row>
    <row r="84" spans="1:11" ht="18.75" x14ac:dyDescent="0.3">
      <c r="A84" s="189"/>
      <c r="B84" s="7"/>
      <c r="C84" s="8"/>
      <c r="D84" s="9"/>
      <c r="E84" s="9" t="s">
        <v>6</v>
      </c>
      <c r="F84" s="21" t="s">
        <v>14</v>
      </c>
      <c r="G84" s="195"/>
      <c r="H84" s="37" t="s">
        <v>25</v>
      </c>
      <c r="I84" s="193"/>
      <c r="J84" s="12"/>
      <c r="K84" s="47"/>
    </row>
    <row r="85" spans="1:11" ht="18.75" x14ac:dyDescent="0.3">
      <c r="A85" s="189"/>
      <c r="B85" s="7"/>
      <c r="C85" s="8"/>
      <c r="D85" s="9"/>
      <c r="E85" s="9" t="s">
        <v>7</v>
      </c>
      <c r="F85" s="10" t="s">
        <v>12</v>
      </c>
      <c r="G85" s="195"/>
      <c r="H85" s="37" t="s">
        <v>16</v>
      </c>
      <c r="I85" s="193"/>
      <c r="J85" s="12"/>
      <c r="K85" s="47"/>
    </row>
    <row r="86" spans="1:11" ht="19.5" thickBot="1" x14ac:dyDescent="0.35">
      <c r="A86" s="189"/>
      <c r="B86" s="18"/>
      <c r="C86" s="19"/>
      <c r="D86" s="20"/>
      <c r="E86" s="20" t="s">
        <v>72</v>
      </c>
      <c r="F86" s="10" t="s">
        <v>12</v>
      </c>
      <c r="G86" s="195"/>
      <c r="H86" s="11" t="s">
        <v>65</v>
      </c>
      <c r="I86" s="193"/>
      <c r="J86" s="23"/>
      <c r="K86" s="51"/>
    </row>
    <row r="87" spans="1:11" ht="15.75" thickTop="1" x14ac:dyDescent="0.25">
      <c r="A87" s="55"/>
      <c r="B87" s="41"/>
      <c r="C87" s="42"/>
      <c r="D87" s="43"/>
      <c r="E87" s="43"/>
      <c r="F87" s="43"/>
      <c r="G87" s="43"/>
      <c r="H87" s="43"/>
      <c r="I87" s="43"/>
      <c r="J87" s="33"/>
      <c r="K87" s="53"/>
    </row>
    <row r="88" spans="1:11" ht="21" x14ac:dyDescent="0.35">
      <c r="A88" s="188">
        <v>13</v>
      </c>
      <c r="B88" s="4">
        <v>44477</v>
      </c>
      <c r="C88" s="35" t="s">
        <v>66</v>
      </c>
      <c r="D88" s="44" t="s">
        <v>163</v>
      </c>
      <c r="E88" s="45" t="s">
        <v>21</v>
      </c>
      <c r="F88" s="21" t="s">
        <v>14</v>
      </c>
      <c r="G88" s="196" t="s">
        <v>32</v>
      </c>
      <c r="H88" s="37" t="s">
        <v>17</v>
      </c>
      <c r="I88" s="192" t="s">
        <v>61</v>
      </c>
      <c r="J88" s="38"/>
      <c r="K88" s="54"/>
    </row>
    <row r="89" spans="1:11" ht="21" x14ac:dyDescent="0.35">
      <c r="A89" s="189"/>
      <c r="B89" s="7"/>
      <c r="C89" s="8"/>
      <c r="D89" s="32" t="s">
        <v>67</v>
      </c>
      <c r="E89" s="9" t="s">
        <v>4</v>
      </c>
      <c r="F89" s="21" t="s">
        <v>14</v>
      </c>
      <c r="G89" s="197"/>
      <c r="H89" s="37" t="s">
        <v>68</v>
      </c>
      <c r="I89" s="193"/>
      <c r="J89" s="17">
        <v>43999</v>
      </c>
      <c r="K89" s="50">
        <f>SUM(K82,J89)</f>
        <v>155475</v>
      </c>
    </row>
    <row r="90" spans="1:11" ht="18.75" x14ac:dyDescent="0.3">
      <c r="A90" s="189"/>
      <c r="B90" s="7"/>
      <c r="C90" s="8"/>
      <c r="D90" s="9"/>
      <c r="E90" s="9" t="s">
        <v>5</v>
      </c>
      <c r="F90" s="21" t="s">
        <v>14</v>
      </c>
      <c r="G90" s="197"/>
      <c r="H90" s="37" t="s">
        <v>29</v>
      </c>
      <c r="I90" s="193"/>
      <c r="J90" s="12"/>
      <c r="K90" s="47"/>
    </row>
    <row r="91" spans="1:11" ht="18.75" x14ac:dyDescent="0.3">
      <c r="A91" s="189"/>
      <c r="B91" s="7"/>
      <c r="C91" s="8"/>
      <c r="D91" s="9"/>
      <c r="E91" s="9" t="s">
        <v>6</v>
      </c>
      <c r="F91" s="21" t="s">
        <v>14</v>
      </c>
      <c r="G91" s="197"/>
      <c r="H91" s="37" t="s">
        <v>16</v>
      </c>
      <c r="I91" s="193"/>
      <c r="J91" s="12"/>
      <c r="K91" s="47"/>
    </row>
    <row r="92" spans="1:11" ht="18.75" x14ac:dyDescent="0.3">
      <c r="A92" s="189"/>
      <c r="B92" s="7"/>
      <c r="C92" s="8"/>
      <c r="D92" s="9"/>
      <c r="E92" s="9" t="s">
        <v>7</v>
      </c>
      <c r="F92" s="10" t="s">
        <v>12</v>
      </c>
      <c r="G92" s="197"/>
      <c r="H92" s="37" t="s">
        <v>29</v>
      </c>
      <c r="I92" s="193"/>
      <c r="J92" s="12"/>
      <c r="K92" s="47"/>
    </row>
    <row r="93" spans="1:11" ht="19.5" thickBot="1" x14ac:dyDescent="0.35">
      <c r="A93" s="189"/>
      <c r="B93" s="18"/>
      <c r="C93" s="19"/>
      <c r="D93" s="20"/>
      <c r="E93" s="20" t="s">
        <v>72</v>
      </c>
      <c r="F93" s="21" t="s">
        <v>14</v>
      </c>
      <c r="G93" s="197"/>
      <c r="H93" s="11" t="s">
        <v>52</v>
      </c>
      <c r="I93" s="193"/>
      <c r="J93" s="23"/>
      <c r="K93" s="51"/>
    </row>
    <row r="94" spans="1:11" ht="15.75" thickTop="1" x14ac:dyDescent="0.25">
      <c r="A94" s="55"/>
      <c r="B94" s="41"/>
      <c r="C94" s="42"/>
      <c r="D94" s="43"/>
      <c r="E94" s="43"/>
      <c r="F94" s="43"/>
      <c r="G94" s="43"/>
      <c r="H94" s="43"/>
      <c r="I94" s="43"/>
      <c r="J94" s="33"/>
      <c r="K94" s="53"/>
    </row>
    <row r="95" spans="1:11" ht="21" customHeight="1" x14ac:dyDescent="0.35">
      <c r="A95" s="188">
        <v>14</v>
      </c>
      <c r="B95" s="4">
        <v>44478</v>
      </c>
      <c r="C95" s="35" t="s">
        <v>35</v>
      </c>
      <c r="D95" s="32" t="s">
        <v>152</v>
      </c>
      <c r="E95" s="45" t="s">
        <v>21</v>
      </c>
      <c r="F95" s="10" t="s">
        <v>12</v>
      </c>
      <c r="G95" s="190" t="s">
        <v>43</v>
      </c>
      <c r="H95" s="37" t="s">
        <v>15</v>
      </c>
      <c r="I95" s="192" t="s">
        <v>18</v>
      </c>
      <c r="J95" s="38"/>
      <c r="K95" s="54"/>
    </row>
    <row r="96" spans="1:11" ht="21" customHeight="1" x14ac:dyDescent="0.35">
      <c r="A96" s="189"/>
      <c r="B96" s="7"/>
      <c r="C96" s="8"/>
      <c r="D96" s="32" t="s">
        <v>36</v>
      </c>
      <c r="E96" s="9" t="s">
        <v>4</v>
      </c>
      <c r="F96" s="10" t="s">
        <v>12</v>
      </c>
      <c r="G96" s="191"/>
      <c r="H96" s="37" t="s">
        <v>13</v>
      </c>
      <c r="I96" s="193"/>
      <c r="J96" s="17">
        <v>3199</v>
      </c>
      <c r="K96" s="50">
        <f>SUM(K89,J96)</f>
        <v>158674</v>
      </c>
    </row>
    <row r="97" spans="1:11" ht="18.75" customHeight="1" x14ac:dyDescent="0.3">
      <c r="A97" s="189"/>
      <c r="B97" s="7"/>
      <c r="C97" s="8"/>
      <c r="D97" s="9"/>
      <c r="E97" s="9" t="s">
        <v>5</v>
      </c>
      <c r="F97" s="10" t="s">
        <v>12</v>
      </c>
      <c r="G97" s="191"/>
      <c r="H97" s="37" t="s">
        <v>16</v>
      </c>
      <c r="I97" s="193"/>
      <c r="J97" s="12"/>
      <c r="K97" s="47"/>
    </row>
    <row r="98" spans="1:11" ht="18.75" customHeight="1" x14ac:dyDescent="0.3">
      <c r="A98" s="189"/>
      <c r="B98" s="7"/>
      <c r="C98" s="8"/>
      <c r="D98" s="9" t="s">
        <v>69</v>
      </c>
      <c r="E98" s="9" t="s">
        <v>6</v>
      </c>
      <c r="F98" s="21" t="s">
        <v>14</v>
      </c>
      <c r="G98" s="191"/>
      <c r="H98" s="37" t="s">
        <v>25</v>
      </c>
      <c r="I98" s="193"/>
      <c r="J98" s="12"/>
      <c r="K98" s="47"/>
    </row>
    <row r="99" spans="1:11" ht="18.75" customHeight="1" x14ac:dyDescent="0.3">
      <c r="A99" s="189"/>
      <c r="B99" s="7"/>
      <c r="C99" s="8"/>
      <c r="D99" s="9"/>
      <c r="E99" s="9" t="s">
        <v>7</v>
      </c>
      <c r="F99" s="10" t="s">
        <v>12</v>
      </c>
      <c r="G99" s="191"/>
      <c r="H99" s="37" t="s">
        <v>26</v>
      </c>
      <c r="I99" s="193"/>
      <c r="J99" s="12"/>
      <c r="K99" s="47"/>
    </row>
    <row r="100" spans="1:11" ht="19.5" customHeight="1" thickBot="1" x14ac:dyDescent="0.35">
      <c r="A100" s="189"/>
      <c r="B100" s="18"/>
      <c r="C100" s="19"/>
      <c r="D100" s="20"/>
      <c r="E100" s="20" t="s">
        <v>72</v>
      </c>
      <c r="F100" s="10" t="s">
        <v>12</v>
      </c>
      <c r="G100" s="191"/>
      <c r="H100" s="11" t="s">
        <v>26</v>
      </c>
      <c r="I100" s="193"/>
      <c r="J100" s="23"/>
      <c r="K100" s="51"/>
    </row>
    <row r="101" spans="1:11" ht="15.75" thickTop="1" x14ac:dyDescent="0.25">
      <c r="A101" s="55"/>
      <c r="B101" s="41"/>
      <c r="C101" s="42"/>
      <c r="D101" s="43"/>
      <c r="E101" s="43"/>
      <c r="F101" s="43"/>
      <c r="G101" s="43"/>
      <c r="H101" s="43"/>
      <c r="I101" s="43"/>
      <c r="J101" s="33"/>
      <c r="K101" s="53"/>
    </row>
    <row r="102" spans="1:11" ht="21" x14ac:dyDescent="0.35">
      <c r="A102" s="188">
        <v>15</v>
      </c>
      <c r="B102" s="4">
        <v>44478</v>
      </c>
      <c r="C102" s="35" t="s">
        <v>23</v>
      </c>
      <c r="D102" s="44" t="s">
        <v>164</v>
      </c>
      <c r="E102" s="45" t="s">
        <v>21</v>
      </c>
      <c r="F102" s="10" t="s">
        <v>12</v>
      </c>
      <c r="G102" s="190" t="s">
        <v>43</v>
      </c>
      <c r="H102" s="37" t="s">
        <v>15</v>
      </c>
      <c r="I102" s="192" t="s">
        <v>30</v>
      </c>
      <c r="J102" s="38"/>
      <c r="K102" s="54"/>
    </row>
    <row r="103" spans="1:11" ht="21" x14ac:dyDescent="0.35">
      <c r="A103" s="189"/>
      <c r="B103" s="7"/>
      <c r="C103" s="8"/>
      <c r="D103" s="32" t="s">
        <v>70</v>
      </c>
      <c r="E103" s="9" t="s">
        <v>4</v>
      </c>
      <c r="F103" s="10" t="s">
        <v>12</v>
      </c>
      <c r="G103" s="191"/>
      <c r="H103" s="37" t="s">
        <v>25</v>
      </c>
      <c r="I103" s="193"/>
      <c r="J103" s="17">
        <v>3457</v>
      </c>
      <c r="K103" s="50">
        <f>SUM(K96,J103)</f>
        <v>162131</v>
      </c>
    </row>
    <row r="104" spans="1:11" ht="18.75" x14ac:dyDescent="0.3">
      <c r="A104" s="189"/>
      <c r="B104" s="7"/>
      <c r="C104" s="8"/>
      <c r="D104" s="9"/>
      <c r="E104" s="9" t="s">
        <v>5</v>
      </c>
      <c r="F104" s="10" t="s">
        <v>12</v>
      </c>
      <c r="G104" s="191"/>
      <c r="H104" s="37" t="s">
        <v>16</v>
      </c>
      <c r="I104" s="193"/>
      <c r="J104" s="12"/>
      <c r="K104" s="47"/>
    </row>
    <row r="105" spans="1:11" ht="18.75" x14ac:dyDescent="0.3">
      <c r="A105" s="189"/>
      <c r="B105" s="7"/>
      <c r="C105" s="8"/>
      <c r="D105" s="9"/>
      <c r="E105" s="9" t="s">
        <v>6</v>
      </c>
      <c r="F105" s="21" t="s">
        <v>14</v>
      </c>
      <c r="G105" s="191"/>
      <c r="H105" s="37" t="s">
        <v>25</v>
      </c>
      <c r="I105" s="193"/>
      <c r="J105" s="12"/>
      <c r="K105" s="47"/>
    </row>
    <row r="106" spans="1:11" ht="18.75" x14ac:dyDescent="0.3">
      <c r="A106" s="189"/>
      <c r="B106" s="7"/>
      <c r="C106" s="8"/>
      <c r="D106" s="9"/>
      <c r="E106" s="9" t="s">
        <v>7</v>
      </c>
      <c r="F106" s="10" t="s">
        <v>12</v>
      </c>
      <c r="G106" s="191"/>
      <c r="H106" s="37" t="s">
        <v>16</v>
      </c>
      <c r="I106" s="193"/>
      <c r="J106" s="12"/>
      <c r="K106" s="47"/>
    </row>
    <row r="107" spans="1:11" ht="19.5" thickBot="1" x14ac:dyDescent="0.35">
      <c r="A107" s="189"/>
      <c r="B107" s="18"/>
      <c r="C107" s="19"/>
      <c r="D107" s="20"/>
      <c r="E107" s="20" t="s">
        <v>72</v>
      </c>
      <c r="F107" s="10" t="s">
        <v>12</v>
      </c>
      <c r="G107" s="191"/>
      <c r="H107" s="11" t="s">
        <v>56</v>
      </c>
      <c r="I107" s="193"/>
      <c r="J107" s="23"/>
      <c r="K107" s="51"/>
    </row>
    <row r="108" spans="1:11" ht="15.75" thickTop="1" x14ac:dyDescent="0.25">
      <c r="A108" s="55"/>
      <c r="B108" s="41"/>
      <c r="C108" s="42"/>
      <c r="D108" s="43"/>
      <c r="E108" s="43"/>
      <c r="F108" s="43"/>
      <c r="G108" s="43"/>
      <c r="H108" s="43"/>
      <c r="I108" s="43"/>
      <c r="J108" s="33"/>
      <c r="K108" s="53"/>
    </row>
    <row r="109" spans="1:11" ht="21" x14ac:dyDescent="0.35">
      <c r="A109" s="188">
        <v>16</v>
      </c>
      <c r="B109" s="4">
        <v>44478</v>
      </c>
      <c r="C109" s="35" t="s">
        <v>20</v>
      </c>
      <c r="D109" s="44" t="s">
        <v>165</v>
      </c>
      <c r="E109" s="45" t="s">
        <v>21</v>
      </c>
      <c r="F109" s="10" t="s">
        <v>12</v>
      </c>
      <c r="G109" s="190" t="s">
        <v>43</v>
      </c>
      <c r="H109" s="37" t="s">
        <v>15</v>
      </c>
      <c r="I109" s="192" t="s">
        <v>30</v>
      </c>
      <c r="J109" s="38"/>
      <c r="K109" s="54"/>
    </row>
    <row r="110" spans="1:11" ht="21" x14ac:dyDescent="0.35">
      <c r="A110" s="189"/>
      <c r="B110" s="7"/>
      <c r="C110" s="8"/>
      <c r="D110" s="32" t="s">
        <v>71</v>
      </c>
      <c r="E110" s="9" t="s">
        <v>4</v>
      </c>
      <c r="F110" s="10" t="s">
        <v>12</v>
      </c>
      <c r="G110" s="191"/>
      <c r="H110" s="37" t="s">
        <v>25</v>
      </c>
      <c r="I110" s="193"/>
      <c r="J110" s="17">
        <v>3457</v>
      </c>
      <c r="K110" s="50">
        <f>SUM(K103,J110)</f>
        <v>165588</v>
      </c>
    </row>
    <row r="111" spans="1:11" ht="18.75" x14ac:dyDescent="0.3">
      <c r="A111" s="189"/>
      <c r="B111" s="7"/>
      <c r="C111" s="8"/>
      <c r="D111" s="9"/>
      <c r="E111" s="9" t="s">
        <v>5</v>
      </c>
      <c r="F111" s="10" t="s">
        <v>12</v>
      </c>
      <c r="G111" s="191"/>
      <c r="H111" s="37" t="s">
        <v>16</v>
      </c>
      <c r="I111" s="193"/>
      <c r="J111" s="12"/>
      <c r="K111" s="47"/>
    </row>
    <row r="112" spans="1:11" ht="18.75" x14ac:dyDescent="0.3">
      <c r="A112" s="189"/>
      <c r="B112" s="7"/>
      <c r="C112" s="8"/>
      <c r="D112" s="9"/>
      <c r="E112" s="9" t="s">
        <v>6</v>
      </c>
      <c r="F112" s="21" t="s">
        <v>14</v>
      </c>
      <c r="G112" s="191"/>
      <c r="H112" s="37" t="s">
        <v>25</v>
      </c>
      <c r="I112" s="193"/>
      <c r="J112" s="12"/>
      <c r="K112" s="47"/>
    </row>
    <row r="113" spans="1:11" ht="18.75" x14ac:dyDescent="0.3">
      <c r="A113" s="189"/>
      <c r="B113" s="7"/>
      <c r="C113" s="8"/>
      <c r="D113" s="9"/>
      <c r="E113" s="9" t="s">
        <v>7</v>
      </c>
      <c r="F113" s="10" t="s">
        <v>12</v>
      </c>
      <c r="G113" s="191"/>
      <c r="H113" s="37" t="s">
        <v>16</v>
      </c>
      <c r="I113" s="193"/>
      <c r="J113" s="12"/>
      <c r="K113" s="47"/>
    </row>
    <row r="114" spans="1:11" ht="19.5" thickBot="1" x14ac:dyDescent="0.35">
      <c r="A114" s="189"/>
      <c r="B114" s="18"/>
      <c r="C114" s="19"/>
      <c r="D114" s="20"/>
      <c r="E114" s="20" t="s">
        <v>72</v>
      </c>
      <c r="F114" s="10" t="s">
        <v>12</v>
      </c>
      <c r="G114" s="191"/>
      <c r="H114" s="11" t="s">
        <v>56</v>
      </c>
      <c r="I114" s="193"/>
      <c r="J114" s="23"/>
      <c r="K114" s="51"/>
    </row>
    <row r="115" spans="1:11" ht="15.75" thickTop="1" x14ac:dyDescent="0.25">
      <c r="A115" s="55"/>
      <c r="B115" s="41"/>
      <c r="C115" s="42"/>
      <c r="D115" s="43"/>
      <c r="E115" s="43"/>
      <c r="F115" s="43"/>
      <c r="G115" s="43"/>
      <c r="H115" s="43"/>
      <c r="I115" s="43"/>
      <c r="J115" s="33"/>
      <c r="K115" s="53"/>
    </row>
    <row r="116" spans="1:11" ht="21" x14ac:dyDescent="0.35">
      <c r="A116" s="188">
        <v>17</v>
      </c>
      <c r="B116" s="4">
        <v>44479</v>
      </c>
      <c r="C116" s="35" t="s">
        <v>35</v>
      </c>
      <c r="D116" s="44" t="s">
        <v>166</v>
      </c>
      <c r="E116" s="45" t="s">
        <v>21</v>
      </c>
      <c r="F116" s="10"/>
      <c r="G116" s="190" t="s">
        <v>43</v>
      </c>
      <c r="H116" s="37"/>
      <c r="I116" s="192" t="s">
        <v>30</v>
      </c>
      <c r="J116" s="38"/>
      <c r="K116" s="54"/>
    </row>
    <row r="117" spans="1:11" ht="21" x14ac:dyDescent="0.35">
      <c r="A117" s="189"/>
      <c r="B117" s="7"/>
      <c r="C117" s="8"/>
      <c r="D117" s="46" t="s">
        <v>73</v>
      </c>
      <c r="E117" s="9" t="s">
        <v>4</v>
      </c>
      <c r="F117" s="10"/>
      <c r="G117" s="191"/>
      <c r="H117" s="37"/>
      <c r="I117" s="193"/>
      <c r="J117" s="17">
        <v>1012</v>
      </c>
      <c r="K117" s="50">
        <f>SUM(K110,J117)</f>
        <v>166600</v>
      </c>
    </row>
    <row r="118" spans="1:11" ht="18.75" x14ac:dyDescent="0.3">
      <c r="A118" s="189"/>
      <c r="B118" s="7"/>
      <c r="C118" s="8"/>
      <c r="D118" s="9"/>
      <c r="E118" s="9" t="s">
        <v>5</v>
      </c>
      <c r="F118" s="10" t="s">
        <v>12</v>
      </c>
      <c r="G118" s="191"/>
      <c r="H118" s="37" t="s">
        <v>54</v>
      </c>
      <c r="I118" s="193"/>
      <c r="J118" s="12"/>
      <c r="K118" s="47"/>
    </row>
    <row r="119" spans="1:11" ht="18.75" x14ac:dyDescent="0.3">
      <c r="A119" s="189"/>
      <c r="B119" s="7"/>
      <c r="C119" s="8"/>
      <c r="D119" s="9"/>
      <c r="E119" s="9" t="s">
        <v>6</v>
      </c>
      <c r="F119" s="10" t="s">
        <v>12</v>
      </c>
      <c r="G119" s="191"/>
      <c r="H119" s="37" t="s">
        <v>25</v>
      </c>
      <c r="I119" s="193"/>
      <c r="J119" s="12"/>
      <c r="K119" s="47"/>
    </row>
    <row r="120" spans="1:11" ht="18.75" x14ac:dyDescent="0.3">
      <c r="A120" s="189"/>
      <c r="B120" s="7"/>
      <c r="C120" s="8"/>
      <c r="D120" s="9"/>
      <c r="E120" s="9" t="s">
        <v>7</v>
      </c>
      <c r="F120" s="10" t="s">
        <v>12</v>
      </c>
      <c r="G120" s="191"/>
      <c r="H120" s="37" t="s">
        <v>16</v>
      </c>
      <c r="I120" s="193"/>
      <c r="J120" s="12"/>
      <c r="K120" s="47"/>
    </row>
    <row r="121" spans="1:11" ht="19.5" thickBot="1" x14ac:dyDescent="0.35">
      <c r="A121" s="189"/>
      <c r="B121" s="18"/>
      <c r="C121" s="19"/>
      <c r="D121" s="20"/>
      <c r="E121" s="20" t="s">
        <v>72</v>
      </c>
      <c r="F121" s="10" t="s">
        <v>12</v>
      </c>
      <c r="G121" s="191"/>
      <c r="H121" s="11" t="s">
        <v>47</v>
      </c>
      <c r="I121" s="193"/>
      <c r="J121" s="23"/>
      <c r="K121" s="51"/>
    </row>
    <row r="122" spans="1:11" ht="15.75" thickTop="1" x14ac:dyDescent="0.25">
      <c r="A122" s="55"/>
      <c r="B122" s="41"/>
      <c r="C122" s="42"/>
      <c r="D122" s="43"/>
      <c r="E122" s="43"/>
      <c r="F122" s="43"/>
      <c r="G122" s="43"/>
      <c r="H122" s="43"/>
      <c r="I122" s="43"/>
      <c r="J122" s="33"/>
      <c r="K122" s="53"/>
    </row>
    <row r="123" spans="1:11" ht="21" x14ac:dyDescent="0.35">
      <c r="A123" s="188">
        <v>18</v>
      </c>
      <c r="B123" s="4">
        <v>44480</v>
      </c>
      <c r="C123" s="35" t="s">
        <v>23</v>
      </c>
      <c r="D123" s="44" t="s">
        <v>167</v>
      </c>
      <c r="E123" s="45" t="s">
        <v>21</v>
      </c>
      <c r="F123" s="10"/>
      <c r="G123" s="190" t="s">
        <v>43</v>
      </c>
      <c r="H123" s="37"/>
      <c r="I123" s="192" t="s">
        <v>61</v>
      </c>
      <c r="J123" s="38"/>
      <c r="K123" s="54"/>
    </row>
    <row r="124" spans="1:11" ht="21" x14ac:dyDescent="0.35">
      <c r="A124" s="189"/>
      <c r="B124" s="7"/>
      <c r="C124" s="8"/>
      <c r="D124" s="46" t="s">
        <v>74</v>
      </c>
      <c r="E124" s="9" t="s">
        <v>4</v>
      </c>
      <c r="F124" s="10"/>
      <c r="G124" s="191"/>
      <c r="H124" s="37"/>
      <c r="I124" s="193"/>
      <c r="J124" s="17">
        <v>1016</v>
      </c>
      <c r="K124" s="50">
        <f>SUM(K117,J124)</f>
        <v>167616</v>
      </c>
    </row>
    <row r="125" spans="1:11" ht="18.75" x14ac:dyDescent="0.3">
      <c r="A125" s="189"/>
      <c r="B125" s="7"/>
      <c r="C125" s="8"/>
      <c r="D125" s="9"/>
      <c r="E125" s="9" t="s">
        <v>5</v>
      </c>
      <c r="F125" s="10" t="s">
        <v>12</v>
      </c>
      <c r="G125" s="191"/>
      <c r="H125" s="37" t="s">
        <v>15</v>
      </c>
      <c r="I125" s="193"/>
      <c r="J125" s="12"/>
      <c r="K125" s="47"/>
    </row>
    <row r="126" spans="1:11" ht="18.75" x14ac:dyDescent="0.3">
      <c r="A126" s="189"/>
      <c r="B126" s="7"/>
      <c r="C126" s="8"/>
      <c r="D126" s="9"/>
      <c r="E126" s="9" t="s">
        <v>6</v>
      </c>
      <c r="F126" s="10" t="s">
        <v>12</v>
      </c>
      <c r="G126" s="191"/>
      <c r="H126" s="37" t="s">
        <v>13</v>
      </c>
      <c r="I126" s="193"/>
      <c r="J126" s="12"/>
      <c r="K126" s="47"/>
    </row>
    <row r="127" spans="1:11" ht="18.75" x14ac:dyDescent="0.3">
      <c r="A127" s="189"/>
      <c r="B127" s="7"/>
      <c r="C127" s="8"/>
      <c r="D127" s="9"/>
      <c r="E127" s="9" t="s">
        <v>7</v>
      </c>
      <c r="F127" s="10" t="s">
        <v>12</v>
      </c>
      <c r="G127" s="191"/>
      <c r="H127" s="37" t="s">
        <v>26</v>
      </c>
      <c r="I127" s="193"/>
      <c r="J127" s="12"/>
      <c r="K127" s="47"/>
    </row>
    <row r="128" spans="1:11" ht="19.5" thickBot="1" x14ac:dyDescent="0.35">
      <c r="A128" s="189"/>
      <c r="B128" s="18"/>
      <c r="C128" s="19"/>
      <c r="D128" s="20"/>
      <c r="E128" s="20" t="s">
        <v>72</v>
      </c>
      <c r="F128" s="10" t="s">
        <v>12</v>
      </c>
      <c r="G128" s="191"/>
      <c r="H128" s="11" t="s">
        <v>29</v>
      </c>
      <c r="I128" s="193"/>
      <c r="J128" s="23"/>
      <c r="K128" s="51"/>
    </row>
    <row r="129" spans="1:11" ht="15.75" thickTop="1" x14ac:dyDescent="0.25">
      <c r="A129" s="55"/>
      <c r="B129" s="41"/>
      <c r="C129" s="42"/>
      <c r="D129" s="43"/>
      <c r="E129" s="43"/>
      <c r="F129" s="43"/>
      <c r="G129" s="43"/>
      <c r="H129" s="43"/>
      <c r="I129" s="43"/>
      <c r="J129" s="33"/>
      <c r="K129" s="53"/>
    </row>
    <row r="130" spans="1:11" ht="21" x14ac:dyDescent="0.35">
      <c r="A130" s="188">
        <v>19</v>
      </c>
      <c r="B130" s="4">
        <v>44483</v>
      </c>
      <c r="C130" s="35" t="s">
        <v>23</v>
      </c>
      <c r="D130" s="44" t="s">
        <v>168</v>
      </c>
      <c r="E130" s="45" t="s">
        <v>21</v>
      </c>
      <c r="F130" s="10"/>
      <c r="G130" s="190" t="s">
        <v>43</v>
      </c>
      <c r="H130" s="37"/>
      <c r="I130" s="192" t="s">
        <v>61</v>
      </c>
      <c r="J130" s="38"/>
      <c r="K130" s="54"/>
    </row>
    <row r="131" spans="1:11" ht="21" x14ac:dyDescent="0.35">
      <c r="A131" s="189"/>
      <c r="B131" s="7"/>
      <c r="C131" s="8"/>
      <c r="D131" s="46" t="s">
        <v>75</v>
      </c>
      <c r="E131" s="9" t="s">
        <v>4</v>
      </c>
      <c r="F131" s="10"/>
      <c r="G131" s="191"/>
      <c r="H131" s="37"/>
      <c r="I131" s="193"/>
      <c r="J131" s="17">
        <v>5299</v>
      </c>
      <c r="K131" s="50">
        <f>SUM(K124,J131)</f>
        <v>172915</v>
      </c>
    </row>
    <row r="132" spans="1:11" ht="18.75" x14ac:dyDescent="0.3">
      <c r="A132" s="189"/>
      <c r="B132" s="7"/>
      <c r="C132" s="8"/>
      <c r="D132" s="9"/>
      <c r="E132" s="9" t="s">
        <v>5</v>
      </c>
      <c r="F132" s="10" t="s">
        <v>12</v>
      </c>
      <c r="G132" s="191"/>
      <c r="H132" s="37" t="s">
        <v>16</v>
      </c>
      <c r="I132" s="193"/>
      <c r="J132" s="12"/>
      <c r="K132" s="47"/>
    </row>
    <row r="133" spans="1:11" ht="18.75" x14ac:dyDescent="0.3">
      <c r="A133" s="189"/>
      <c r="B133" s="7"/>
      <c r="C133" s="8"/>
      <c r="D133" s="9"/>
      <c r="E133" s="9" t="s">
        <v>6</v>
      </c>
      <c r="F133" s="10" t="s">
        <v>12</v>
      </c>
      <c r="G133" s="191"/>
      <c r="H133" s="37" t="s">
        <v>54</v>
      </c>
      <c r="I133" s="193"/>
      <c r="J133" s="12"/>
      <c r="K133" s="47"/>
    </row>
    <row r="134" spans="1:11" ht="18.75" x14ac:dyDescent="0.3">
      <c r="A134" s="189"/>
      <c r="B134" s="7"/>
      <c r="C134" s="8"/>
      <c r="D134" s="9"/>
      <c r="E134" s="9" t="s">
        <v>7</v>
      </c>
      <c r="F134" s="21" t="s">
        <v>14</v>
      </c>
      <c r="G134" s="191"/>
      <c r="H134" s="37" t="s">
        <v>16</v>
      </c>
      <c r="I134" s="193"/>
      <c r="J134" s="12"/>
      <c r="K134" s="47"/>
    </row>
    <row r="135" spans="1:11" ht="19.5" thickBot="1" x14ac:dyDescent="0.35">
      <c r="A135" s="189"/>
      <c r="B135" s="18"/>
      <c r="C135" s="19"/>
      <c r="D135" s="20"/>
      <c r="E135" s="20" t="s">
        <v>72</v>
      </c>
      <c r="F135" s="10" t="s">
        <v>12</v>
      </c>
      <c r="G135" s="191"/>
      <c r="H135" s="11" t="s">
        <v>48</v>
      </c>
      <c r="I135" s="193"/>
      <c r="J135" s="23"/>
      <c r="K135" s="51"/>
    </row>
    <row r="136" spans="1:11" ht="15.75" thickTop="1" x14ac:dyDescent="0.25">
      <c r="A136" s="55"/>
      <c r="B136" s="41"/>
      <c r="C136" s="42"/>
      <c r="D136" s="43"/>
      <c r="E136" s="43"/>
      <c r="F136" s="43"/>
      <c r="G136" s="43"/>
      <c r="H136" s="43"/>
      <c r="I136" s="43"/>
      <c r="J136" s="33"/>
      <c r="K136" s="53"/>
    </row>
    <row r="137" spans="1:11" ht="21" x14ac:dyDescent="0.35">
      <c r="A137" s="188">
        <v>20</v>
      </c>
      <c r="B137" s="4">
        <v>44483</v>
      </c>
      <c r="C137" s="35" t="s">
        <v>20</v>
      </c>
      <c r="D137" s="44" t="s">
        <v>169</v>
      </c>
      <c r="E137" s="45" t="s">
        <v>21</v>
      </c>
      <c r="F137" s="10"/>
      <c r="G137" s="190" t="s">
        <v>43</v>
      </c>
      <c r="H137" s="37"/>
      <c r="I137" s="192" t="s">
        <v>61</v>
      </c>
      <c r="J137" s="38"/>
      <c r="K137" s="54"/>
    </row>
    <row r="138" spans="1:11" ht="21" x14ac:dyDescent="0.35">
      <c r="A138" s="189"/>
      <c r="B138" s="7"/>
      <c r="C138" s="8"/>
      <c r="D138" s="46" t="s">
        <v>76</v>
      </c>
      <c r="E138" s="9" t="s">
        <v>4</v>
      </c>
      <c r="F138" s="21" t="s">
        <v>14</v>
      </c>
      <c r="G138" s="191"/>
      <c r="H138" s="37" t="s">
        <v>78</v>
      </c>
      <c r="I138" s="193"/>
      <c r="J138" s="17">
        <v>4127</v>
      </c>
      <c r="K138" s="50">
        <f>SUM(K131,J138)</f>
        <v>177042</v>
      </c>
    </row>
    <row r="139" spans="1:11" ht="18.75" x14ac:dyDescent="0.3">
      <c r="A139" s="189"/>
      <c r="B139" s="7"/>
      <c r="C139" s="8"/>
      <c r="D139" s="9"/>
      <c r="E139" s="9" t="s">
        <v>5</v>
      </c>
      <c r="F139" s="10" t="s">
        <v>12</v>
      </c>
      <c r="G139" s="191"/>
      <c r="H139" s="37" t="s">
        <v>25</v>
      </c>
      <c r="I139" s="193"/>
      <c r="J139" s="12"/>
      <c r="K139" s="47"/>
    </row>
    <row r="140" spans="1:11" ht="18.75" x14ac:dyDescent="0.3">
      <c r="A140" s="189"/>
      <c r="B140" s="7"/>
      <c r="C140" s="8"/>
      <c r="D140" s="9"/>
      <c r="E140" s="9" t="s">
        <v>6</v>
      </c>
      <c r="F140" s="10" t="s">
        <v>12</v>
      </c>
      <c r="G140" s="191"/>
      <c r="H140" s="37" t="s">
        <v>26</v>
      </c>
      <c r="I140" s="193"/>
      <c r="J140" s="12"/>
      <c r="K140" s="47"/>
    </row>
    <row r="141" spans="1:11" ht="18.75" x14ac:dyDescent="0.3">
      <c r="A141" s="189"/>
      <c r="B141" s="7"/>
      <c r="C141" s="8"/>
      <c r="D141" s="9"/>
      <c r="E141" s="9" t="s">
        <v>7</v>
      </c>
      <c r="F141" s="21" t="s">
        <v>14</v>
      </c>
      <c r="G141" s="191"/>
      <c r="H141" s="37" t="s">
        <v>55</v>
      </c>
      <c r="I141" s="193"/>
      <c r="J141" s="12"/>
      <c r="K141" s="47"/>
    </row>
    <row r="142" spans="1:11" ht="19.5" thickBot="1" x14ac:dyDescent="0.35">
      <c r="A142" s="189"/>
      <c r="B142" s="18"/>
      <c r="C142" s="19"/>
      <c r="D142" s="20"/>
      <c r="E142" s="20" t="s">
        <v>72</v>
      </c>
      <c r="F142" s="65" t="s">
        <v>77</v>
      </c>
      <c r="G142" s="191"/>
      <c r="H142" s="11" t="s">
        <v>34</v>
      </c>
      <c r="I142" s="193"/>
      <c r="J142" s="23"/>
      <c r="K142" s="51"/>
    </row>
    <row r="143" spans="1:11" ht="15.75" thickTop="1" x14ac:dyDescent="0.25">
      <c r="A143" s="55"/>
      <c r="B143" s="41"/>
      <c r="C143" s="42"/>
      <c r="D143" s="43"/>
      <c r="E143" s="43"/>
      <c r="F143" s="43"/>
      <c r="G143" s="43"/>
      <c r="H143" s="43"/>
      <c r="I143" s="43"/>
      <c r="J143" s="33"/>
      <c r="K143" s="53"/>
    </row>
    <row r="144" spans="1:11" ht="21" x14ac:dyDescent="0.35">
      <c r="A144" s="188">
        <v>21</v>
      </c>
      <c r="B144" s="4">
        <v>44484</v>
      </c>
      <c r="C144" s="35" t="s">
        <v>23</v>
      </c>
      <c r="D144" s="44" t="s">
        <v>170</v>
      </c>
      <c r="E144" s="45" t="s">
        <v>21</v>
      </c>
      <c r="F144" s="21" t="s">
        <v>14</v>
      </c>
      <c r="G144" s="190" t="s">
        <v>43</v>
      </c>
      <c r="H144" s="37" t="s">
        <v>26</v>
      </c>
      <c r="I144" s="192" t="s">
        <v>80</v>
      </c>
      <c r="J144" s="38"/>
      <c r="K144" s="54"/>
    </row>
    <row r="145" spans="1:11" ht="21" x14ac:dyDescent="0.35">
      <c r="A145" s="189"/>
      <c r="B145" s="7"/>
      <c r="C145" s="8"/>
      <c r="D145" s="46" t="s">
        <v>79</v>
      </c>
      <c r="E145" s="9" t="s">
        <v>4</v>
      </c>
      <c r="F145" s="10" t="s">
        <v>12</v>
      </c>
      <c r="G145" s="191"/>
      <c r="H145" s="37" t="s">
        <v>68</v>
      </c>
      <c r="I145" s="193"/>
      <c r="J145" s="17">
        <v>8873</v>
      </c>
      <c r="K145" s="50">
        <f>SUM(K138,J145)</f>
        <v>185915</v>
      </c>
    </row>
    <row r="146" spans="1:11" ht="18.75" x14ac:dyDescent="0.3">
      <c r="A146" s="189"/>
      <c r="B146" s="7"/>
      <c r="C146" s="8"/>
      <c r="D146" s="9"/>
      <c r="E146" s="9" t="s">
        <v>5</v>
      </c>
      <c r="F146" s="10" t="s">
        <v>12</v>
      </c>
      <c r="G146" s="191"/>
      <c r="H146" s="37" t="s">
        <v>63</v>
      </c>
      <c r="I146" s="193"/>
      <c r="J146" s="12"/>
      <c r="K146" s="47"/>
    </row>
    <row r="147" spans="1:11" ht="18.75" x14ac:dyDescent="0.3">
      <c r="A147" s="189"/>
      <c r="B147" s="7"/>
      <c r="C147" s="8"/>
      <c r="D147" s="9"/>
      <c r="E147" s="9" t="s">
        <v>6</v>
      </c>
      <c r="F147" s="10" t="s">
        <v>12</v>
      </c>
      <c r="G147" s="191"/>
      <c r="H147" s="37" t="s">
        <v>44</v>
      </c>
      <c r="I147" s="193"/>
      <c r="J147" s="12"/>
      <c r="K147" s="47"/>
    </row>
    <row r="148" spans="1:11" ht="18.75" x14ac:dyDescent="0.3">
      <c r="A148" s="189"/>
      <c r="B148" s="7"/>
      <c r="C148" s="8"/>
      <c r="D148" s="9"/>
      <c r="E148" s="9" t="s">
        <v>7</v>
      </c>
      <c r="F148" s="21" t="s">
        <v>14</v>
      </c>
      <c r="G148" s="191"/>
      <c r="H148" s="37" t="s">
        <v>56</v>
      </c>
      <c r="I148" s="193"/>
      <c r="J148" s="12"/>
      <c r="K148" s="47"/>
    </row>
    <row r="149" spans="1:11" ht="19.5" thickBot="1" x14ac:dyDescent="0.35">
      <c r="A149" s="189"/>
      <c r="B149" s="18"/>
      <c r="C149" s="19"/>
      <c r="D149" s="20"/>
      <c r="E149" s="20" t="s">
        <v>72</v>
      </c>
      <c r="F149" s="21" t="s">
        <v>14</v>
      </c>
      <c r="G149" s="191"/>
      <c r="H149" s="11" t="s">
        <v>57</v>
      </c>
      <c r="I149" s="193"/>
      <c r="J149" s="23"/>
      <c r="K149" s="51"/>
    </row>
    <row r="150" spans="1:11" ht="15.75" thickTop="1" x14ac:dyDescent="0.25">
      <c r="A150" s="55"/>
      <c r="B150" s="41"/>
      <c r="C150" s="42"/>
      <c r="D150" s="43"/>
      <c r="E150" s="43"/>
      <c r="F150" s="43"/>
      <c r="G150" s="43"/>
      <c r="H150" s="43"/>
      <c r="I150" s="43"/>
      <c r="J150" s="33"/>
      <c r="K150" s="53"/>
    </row>
    <row r="151" spans="1:11" ht="21" x14ac:dyDescent="0.35">
      <c r="A151" s="188">
        <v>22</v>
      </c>
      <c r="B151" s="4">
        <v>44485</v>
      </c>
      <c r="C151" s="35" t="s">
        <v>23</v>
      </c>
      <c r="D151" s="44" t="s">
        <v>171</v>
      </c>
      <c r="E151" s="45" t="s">
        <v>21</v>
      </c>
      <c r="F151" s="10" t="s">
        <v>12</v>
      </c>
      <c r="G151" s="196" t="s">
        <v>32</v>
      </c>
      <c r="H151" s="37" t="s">
        <v>48</v>
      </c>
      <c r="I151" s="192" t="s">
        <v>82</v>
      </c>
      <c r="J151" s="38"/>
      <c r="K151" s="54"/>
    </row>
    <row r="152" spans="1:11" ht="21" x14ac:dyDescent="0.35">
      <c r="A152" s="189"/>
      <c r="B152" s="7"/>
      <c r="C152" s="8"/>
      <c r="D152" s="46" t="s">
        <v>81</v>
      </c>
      <c r="E152" s="9" t="s">
        <v>4</v>
      </c>
      <c r="F152" s="21" t="s">
        <v>14</v>
      </c>
      <c r="G152" s="197"/>
      <c r="H152" s="37" t="s">
        <v>39</v>
      </c>
      <c r="I152" s="193"/>
      <c r="J152" s="17">
        <v>35824</v>
      </c>
      <c r="K152" s="50">
        <f>SUM(K145,J152)</f>
        <v>221739</v>
      </c>
    </row>
    <row r="153" spans="1:11" ht="18.75" x14ac:dyDescent="0.3">
      <c r="A153" s="189"/>
      <c r="B153" s="7"/>
      <c r="C153" s="8"/>
      <c r="D153" s="9"/>
      <c r="E153" s="9" t="s">
        <v>5</v>
      </c>
      <c r="F153" s="21" t="s">
        <v>14</v>
      </c>
      <c r="G153" s="197"/>
      <c r="H153" s="37" t="s">
        <v>56</v>
      </c>
      <c r="I153" s="193"/>
      <c r="J153" s="12"/>
      <c r="K153" s="47"/>
    </row>
    <row r="154" spans="1:11" ht="18.75" x14ac:dyDescent="0.3">
      <c r="A154" s="189"/>
      <c r="B154" s="7"/>
      <c r="C154" s="8"/>
      <c r="D154" s="9"/>
      <c r="E154" s="9" t="s">
        <v>6</v>
      </c>
      <c r="F154" s="10" t="s">
        <v>12</v>
      </c>
      <c r="G154" s="197"/>
      <c r="H154" s="37" t="s">
        <v>40</v>
      </c>
      <c r="I154" s="193"/>
      <c r="J154" s="12"/>
      <c r="K154" s="47"/>
    </row>
    <row r="155" spans="1:11" ht="18.75" x14ac:dyDescent="0.3">
      <c r="A155" s="189"/>
      <c r="B155" s="7"/>
      <c r="C155" s="8"/>
      <c r="D155" s="9"/>
      <c r="E155" s="9" t="s">
        <v>7</v>
      </c>
      <c r="F155" s="21" t="s">
        <v>14</v>
      </c>
      <c r="G155" s="197"/>
      <c r="H155" s="37" t="s">
        <v>56</v>
      </c>
      <c r="I155" s="193"/>
      <c r="J155" s="12"/>
      <c r="K155" s="47"/>
    </row>
    <row r="156" spans="1:11" ht="19.5" thickBot="1" x14ac:dyDescent="0.35">
      <c r="A156" s="189"/>
      <c r="B156" s="18"/>
      <c r="C156" s="19"/>
      <c r="D156" s="20"/>
      <c r="E156" s="20" t="s">
        <v>72</v>
      </c>
      <c r="F156" s="21" t="s">
        <v>14</v>
      </c>
      <c r="G156" s="197"/>
      <c r="H156" s="11" t="s">
        <v>33</v>
      </c>
      <c r="I156" s="193"/>
      <c r="J156" s="23"/>
      <c r="K156" s="51"/>
    </row>
    <row r="157" spans="1:11" ht="15.75" thickTop="1" x14ac:dyDescent="0.25">
      <c r="A157" s="55"/>
      <c r="B157" s="41"/>
      <c r="C157" s="42"/>
      <c r="D157" s="43"/>
      <c r="E157" s="43"/>
      <c r="F157" s="43"/>
      <c r="G157" s="43"/>
      <c r="H157" s="43"/>
      <c r="I157" s="43"/>
      <c r="J157" s="33"/>
      <c r="K157" s="53"/>
    </row>
    <row r="158" spans="1:11" ht="21" customHeight="1" x14ac:dyDescent="0.35">
      <c r="A158" s="188">
        <v>23</v>
      </c>
      <c r="B158" s="4">
        <v>44485</v>
      </c>
      <c r="C158" s="35" t="s">
        <v>20</v>
      </c>
      <c r="D158" s="44" t="s">
        <v>172</v>
      </c>
      <c r="E158" s="45" t="s">
        <v>21</v>
      </c>
      <c r="F158" s="10" t="s">
        <v>12</v>
      </c>
      <c r="G158" s="190" t="s">
        <v>43</v>
      </c>
      <c r="H158" s="37" t="s">
        <v>55</v>
      </c>
      <c r="I158" s="192" t="s">
        <v>82</v>
      </c>
      <c r="J158" s="38"/>
      <c r="K158" s="54"/>
    </row>
    <row r="159" spans="1:11" ht="21" customHeight="1" x14ac:dyDescent="0.35">
      <c r="A159" s="189"/>
      <c r="B159" s="7"/>
      <c r="C159" s="8"/>
      <c r="D159" s="46" t="s">
        <v>83</v>
      </c>
      <c r="E159" s="9" t="s">
        <v>4</v>
      </c>
      <c r="F159" s="10" t="s">
        <v>12</v>
      </c>
      <c r="G159" s="191"/>
      <c r="H159" s="37" t="s">
        <v>39</v>
      </c>
      <c r="I159" s="193"/>
      <c r="J159" s="17">
        <v>7205</v>
      </c>
      <c r="K159" s="50">
        <f>SUM(K152,J159)</f>
        <v>228944</v>
      </c>
    </row>
    <row r="160" spans="1:11" ht="18.75" customHeight="1" x14ac:dyDescent="0.3">
      <c r="A160" s="189"/>
      <c r="B160" s="7"/>
      <c r="C160" s="8"/>
      <c r="D160" s="9"/>
      <c r="E160" s="9" t="s">
        <v>5</v>
      </c>
      <c r="F160" s="21" t="s">
        <v>14</v>
      </c>
      <c r="G160" s="191"/>
      <c r="H160" s="37" t="s">
        <v>55</v>
      </c>
      <c r="I160" s="193"/>
      <c r="J160" s="12"/>
      <c r="K160" s="47"/>
    </row>
    <row r="161" spans="1:11" ht="18.75" customHeight="1" x14ac:dyDescent="0.3">
      <c r="A161" s="189"/>
      <c r="B161" s="7"/>
      <c r="C161" s="8"/>
      <c r="D161" s="9"/>
      <c r="E161" s="9" t="s">
        <v>6</v>
      </c>
      <c r="F161" s="10" t="s">
        <v>12</v>
      </c>
      <c r="G161" s="191"/>
      <c r="H161" s="37" t="s">
        <v>40</v>
      </c>
      <c r="I161" s="193"/>
      <c r="J161" s="12"/>
      <c r="K161" s="47"/>
    </row>
    <row r="162" spans="1:11" ht="18.75" customHeight="1" x14ac:dyDescent="0.3">
      <c r="A162" s="189"/>
      <c r="B162" s="7"/>
      <c r="C162" s="8"/>
      <c r="D162" s="9"/>
      <c r="E162" s="9" t="s">
        <v>7</v>
      </c>
      <c r="F162" s="21" t="s">
        <v>14</v>
      </c>
      <c r="G162" s="191"/>
      <c r="H162" s="37" t="s">
        <v>55</v>
      </c>
      <c r="I162" s="193"/>
      <c r="J162" s="12"/>
      <c r="K162" s="47"/>
    </row>
    <row r="163" spans="1:11" ht="19.5" customHeight="1" thickBot="1" x14ac:dyDescent="0.35">
      <c r="A163" s="189"/>
      <c r="B163" s="18"/>
      <c r="C163" s="19"/>
      <c r="D163" s="20"/>
      <c r="E163" s="20" t="s">
        <v>72</v>
      </c>
      <c r="F163" s="10" t="s">
        <v>12</v>
      </c>
      <c r="G163" s="191"/>
      <c r="H163" s="11" t="s">
        <v>27</v>
      </c>
      <c r="I163" s="193"/>
      <c r="J163" s="23"/>
      <c r="K163" s="51"/>
    </row>
    <row r="164" spans="1:11" ht="15.75" thickTop="1" x14ac:dyDescent="0.25">
      <c r="A164" s="55"/>
      <c r="B164" s="41"/>
      <c r="C164" s="42"/>
      <c r="D164" s="43"/>
      <c r="E164" s="43"/>
      <c r="F164" s="43"/>
      <c r="G164" s="43"/>
      <c r="H164" s="43"/>
      <c r="I164" s="43"/>
      <c r="J164" s="33"/>
      <c r="K164" s="53"/>
    </row>
    <row r="165" spans="1:11" ht="21" customHeight="1" x14ac:dyDescent="0.35">
      <c r="A165" s="188">
        <v>24</v>
      </c>
      <c r="B165" s="4">
        <v>44486</v>
      </c>
      <c r="C165" s="35" t="s">
        <v>23</v>
      </c>
      <c r="D165" s="44" t="s">
        <v>173</v>
      </c>
      <c r="E165" s="45" t="s">
        <v>21</v>
      </c>
      <c r="F165" s="10"/>
      <c r="G165" s="196" t="s">
        <v>32</v>
      </c>
      <c r="H165" s="37"/>
      <c r="I165" s="192" t="s">
        <v>85</v>
      </c>
      <c r="J165" s="38"/>
      <c r="K165" s="54"/>
    </row>
    <row r="166" spans="1:11" ht="21" customHeight="1" x14ac:dyDescent="0.35">
      <c r="A166" s="189"/>
      <c r="B166" s="7"/>
      <c r="C166" s="8"/>
      <c r="D166" s="46" t="s">
        <v>84</v>
      </c>
      <c r="E166" s="9" t="s">
        <v>4</v>
      </c>
      <c r="F166" s="10"/>
      <c r="G166" s="197"/>
      <c r="H166" s="37"/>
      <c r="I166" s="193"/>
      <c r="J166" s="17">
        <v>42646</v>
      </c>
      <c r="K166" s="50">
        <f>SUM(K159,J166)</f>
        <v>271590</v>
      </c>
    </row>
    <row r="167" spans="1:11" ht="18.75" customHeight="1" x14ac:dyDescent="0.3">
      <c r="A167" s="189"/>
      <c r="B167" s="7"/>
      <c r="C167" s="8"/>
      <c r="D167" s="9"/>
      <c r="E167" s="9" t="s">
        <v>5</v>
      </c>
      <c r="F167" s="21" t="s">
        <v>14</v>
      </c>
      <c r="G167" s="197"/>
      <c r="H167" s="37" t="s">
        <v>86</v>
      </c>
      <c r="I167" s="193"/>
      <c r="J167" s="12"/>
      <c r="K167" s="47"/>
    </row>
    <row r="168" spans="1:11" ht="18.75" customHeight="1" x14ac:dyDescent="0.3">
      <c r="A168" s="189"/>
      <c r="B168" s="7"/>
      <c r="C168" s="8"/>
      <c r="D168" s="9"/>
      <c r="E168" s="9" t="s">
        <v>6</v>
      </c>
      <c r="F168" s="21" t="s">
        <v>14</v>
      </c>
      <c r="G168" s="197"/>
      <c r="H168" s="37" t="s">
        <v>63</v>
      </c>
      <c r="I168" s="193"/>
      <c r="J168" s="12"/>
      <c r="K168" s="47"/>
    </row>
    <row r="169" spans="1:11" ht="18.75" customHeight="1" x14ac:dyDescent="0.3">
      <c r="A169" s="189"/>
      <c r="B169" s="7"/>
      <c r="C169" s="8"/>
      <c r="D169" s="9"/>
      <c r="E169" s="9" t="s">
        <v>7</v>
      </c>
      <c r="F169" s="21" t="s">
        <v>14</v>
      </c>
      <c r="G169" s="197"/>
      <c r="H169" s="37" t="s">
        <v>28</v>
      </c>
      <c r="I169" s="193"/>
      <c r="J169" s="12"/>
      <c r="K169" s="47"/>
    </row>
    <row r="170" spans="1:11" ht="19.5" customHeight="1" thickBot="1" x14ac:dyDescent="0.35">
      <c r="A170" s="189"/>
      <c r="B170" s="18"/>
      <c r="C170" s="19"/>
      <c r="D170" s="20"/>
      <c r="E170" s="20" t="s">
        <v>72</v>
      </c>
      <c r="F170" s="21" t="s">
        <v>14</v>
      </c>
      <c r="G170" s="197"/>
      <c r="H170" s="11" t="s">
        <v>39</v>
      </c>
      <c r="I170" s="193"/>
      <c r="J170" s="23"/>
      <c r="K170" s="51"/>
    </row>
    <row r="171" spans="1:11" ht="15.75" thickTop="1" x14ac:dyDescent="0.25">
      <c r="A171" s="55"/>
      <c r="B171" s="41"/>
      <c r="C171" s="42"/>
      <c r="D171" s="43"/>
      <c r="E171" s="43"/>
      <c r="F171" s="43"/>
      <c r="G171" s="43"/>
      <c r="H171" s="43"/>
      <c r="I171" s="43"/>
      <c r="J171" s="33"/>
      <c r="K171" s="53"/>
    </row>
    <row r="172" spans="1:11" ht="21" customHeight="1" x14ac:dyDescent="0.35">
      <c r="A172" s="188">
        <v>25</v>
      </c>
      <c r="B172" s="4">
        <v>44487</v>
      </c>
      <c r="C172" s="35" t="s">
        <v>35</v>
      </c>
      <c r="D172" s="44" t="s">
        <v>174</v>
      </c>
      <c r="E172" s="45" t="s">
        <v>21</v>
      </c>
      <c r="F172" s="10"/>
      <c r="G172" s="190" t="s">
        <v>43</v>
      </c>
      <c r="H172" s="37"/>
      <c r="I172" s="192" t="s">
        <v>18</v>
      </c>
      <c r="J172" s="38"/>
      <c r="K172" s="54"/>
    </row>
    <row r="173" spans="1:11" ht="21" customHeight="1" x14ac:dyDescent="0.35">
      <c r="A173" s="189"/>
      <c r="B173" s="7"/>
      <c r="C173" s="8"/>
      <c r="D173" s="46" t="s">
        <v>87</v>
      </c>
      <c r="E173" s="9" t="s">
        <v>4</v>
      </c>
      <c r="F173" s="10"/>
      <c r="G173" s="191"/>
      <c r="H173" s="37"/>
      <c r="I173" s="193"/>
      <c r="J173" s="17">
        <v>751</v>
      </c>
      <c r="K173" s="50">
        <f>SUM(K166,J173)</f>
        <v>272341</v>
      </c>
    </row>
    <row r="174" spans="1:11" ht="18.75" customHeight="1" x14ac:dyDescent="0.3">
      <c r="A174" s="189"/>
      <c r="B174" s="7"/>
      <c r="C174" s="8"/>
      <c r="D174" s="9"/>
      <c r="E174" s="9" t="s">
        <v>5</v>
      </c>
      <c r="F174" s="10" t="s">
        <v>12</v>
      </c>
      <c r="G174" s="191"/>
      <c r="H174" s="37" t="s">
        <v>88</v>
      </c>
      <c r="I174" s="193"/>
      <c r="J174" s="12"/>
      <c r="K174" s="47"/>
    </row>
    <row r="175" spans="1:11" ht="18.75" customHeight="1" x14ac:dyDescent="0.3">
      <c r="A175" s="189"/>
      <c r="B175" s="7"/>
      <c r="C175" s="8"/>
      <c r="D175" s="9"/>
      <c r="E175" s="9" t="s">
        <v>6</v>
      </c>
      <c r="F175" s="10" t="s">
        <v>12</v>
      </c>
      <c r="G175" s="191"/>
      <c r="H175" s="37" t="s">
        <v>54</v>
      </c>
      <c r="I175" s="193"/>
      <c r="J175" s="12"/>
      <c r="K175" s="47"/>
    </row>
    <row r="176" spans="1:11" ht="18.75" customHeight="1" x14ac:dyDescent="0.3">
      <c r="A176" s="189"/>
      <c r="B176" s="7"/>
      <c r="C176" s="8"/>
      <c r="D176" s="9"/>
      <c r="E176" s="9" t="s">
        <v>7</v>
      </c>
      <c r="F176" s="10" t="s">
        <v>12</v>
      </c>
      <c r="G176" s="191"/>
      <c r="H176" s="37" t="s">
        <v>52</v>
      </c>
      <c r="I176" s="193"/>
      <c r="J176" s="12"/>
      <c r="K176" s="47"/>
    </row>
    <row r="177" spans="1:11" ht="19.5" customHeight="1" thickBot="1" x14ac:dyDescent="0.35">
      <c r="A177" s="189"/>
      <c r="B177" s="18"/>
      <c r="C177" s="19"/>
      <c r="D177" s="20"/>
      <c r="E177" s="20" t="s">
        <v>72</v>
      </c>
      <c r="F177" s="10" t="s">
        <v>12</v>
      </c>
      <c r="G177" s="191"/>
      <c r="H177" s="11" t="s">
        <v>40</v>
      </c>
      <c r="I177" s="193"/>
      <c r="J177" s="23"/>
      <c r="K177" s="51"/>
    </row>
    <row r="178" spans="1:11" ht="15.75" thickTop="1" x14ac:dyDescent="0.25">
      <c r="A178" s="55"/>
      <c r="B178" s="41"/>
      <c r="C178" s="42"/>
      <c r="D178" s="43"/>
      <c r="E178" s="43"/>
      <c r="F178" s="43"/>
      <c r="G178" s="43"/>
      <c r="H178" s="43"/>
      <c r="I178" s="43"/>
      <c r="J178" s="33"/>
      <c r="K178" s="53"/>
    </row>
    <row r="179" spans="1:11" ht="21" customHeight="1" x14ac:dyDescent="0.35">
      <c r="A179" s="188">
        <v>26</v>
      </c>
      <c r="B179" s="4">
        <v>44487</v>
      </c>
      <c r="C179" s="35" t="s">
        <v>23</v>
      </c>
      <c r="D179" s="44" t="s">
        <v>175</v>
      </c>
      <c r="E179" s="45" t="s">
        <v>21</v>
      </c>
      <c r="F179" s="10"/>
      <c r="G179" s="196" t="s">
        <v>32</v>
      </c>
      <c r="H179" s="37"/>
      <c r="I179" s="192" t="s">
        <v>85</v>
      </c>
      <c r="J179" s="38"/>
      <c r="K179" s="54"/>
    </row>
    <row r="180" spans="1:11" ht="21" customHeight="1" x14ac:dyDescent="0.35">
      <c r="A180" s="189"/>
      <c r="B180" s="7"/>
      <c r="C180" s="8"/>
      <c r="D180" s="46" t="s">
        <v>89</v>
      </c>
      <c r="E180" s="9" t="s">
        <v>4</v>
      </c>
      <c r="F180" s="10"/>
      <c r="G180" s="197"/>
      <c r="H180" s="37"/>
      <c r="I180" s="193"/>
      <c r="J180" s="17">
        <v>32675</v>
      </c>
      <c r="K180" s="50">
        <f>SUM(K173,J180)</f>
        <v>305016</v>
      </c>
    </row>
    <row r="181" spans="1:11" ht="18.75" customHeight="1" x14ac:dyDescent="0.3">
      <c r="A181" s="189"/>
      <c r="B181" s="7"/>
      <c r="C181" s="8"/>
      <c r="D181" s="9"/>
      <c r="E181" s="9" t="s">
        <v>5</v>
      </c>
      <c r="F181" s="10" t="s">
        <v>12</v>
      </c>
      <c r="G181" s="197"/>
      <c r="H181" s="37" t="s">
        <v>52</v>
      </c>
      <c r="I181" s="193"/>
      <c r="J181" s="12"/>
      <c r="K181" s="47"/>
    </row>
    <row r="182" spans="1:11" ht="18.75" customHeight="1" x14ac:dyDescent="0.3">
      <c r="A182" s="189"/>
      <c r="B182" s="7"/>
      <c r="C182" s="8"/>
      <c r="D182" s="9"/>
      <c r="E182" s="9" t="s">
        <v>6</v>
      </c>
      <c r="F182" s="21" t="s">
        <v>14</v>
      </c>
      <c r="G182" s="197"/>
      <c r="H182" s="37" t="s">
        <v>45</v>
      </c>
      <c r="I182" s="193"/>
      <c r="J182" s="12"/>
      <c r="K182" s="47"/>
    </row>
    <row r="183" spans="1:11" ht="18.75" customHeight="1" x14ac:dyDescent="0.3">
      <c r="A183" s="189"/>
      <c r="B183" s="7"/>
      <c r="C183" s="8"/>
      <c r="D183" s="9"/>
      <c r="E183" s="9" t="s">
        <v>7</v>
      </c>
      <c r="F183" s="21" t="s">
        <v>14</v>
      </c>
      <c r="G183" s="197"/>
      <c r="H183" s="37" t="s">
        <v>27</v>
      </c>
      <c r="I183" s="193"/>
      <c r="J183" s="12"/>
      <c r="K183" s="47"/>
    </row>
    <row r="184" spans="1:11" ht="19.5" customHeight="1" thickBot="1" x14ac:dyDescent="0.35">
      <c r="A184" s="189"/>
      <c r="B184" s="18"/>
      <c r="C184" s="19"/>
      <c r="D184" s="20"/>
      <c r="E184" s="20" t="s">
        <v>72</v>
      </c>
      <c r="F184" s="65" t="s">
        <v>77</v>
      </c>
      <c r="G184" s="197"/>
      <c r="H184" s="11" t="s">
        <v>52</v>
      </c>
      <c r="I184" s="193"/>
      <c r="J184" s="23"/>
      <c r="K184" s="51"/>
    </row>
    <row r="185" spans="1:11" ht="15.75" thickTop="1" x14ac:dyDescent="0.25">
      <c r="A185" s="55"/>
      <c r="B185" s="41"/>
      <c r="C185" s="42"/>
      <c r="D185" s="43"/>
      <c r="E185" s="43"/>
      <c r="F185" s="43"/>
      <c r="G185" s="43"/>
      <c r="H185" s="43"/>
      <c r="I185" s="43"/>
      <c r="J185" s="33"/>
      <c r="K185" s="53"/>
    </row>
    <row r="186" spans="1:11" ht="21" customHeight="1" x14ac:dyDescent="0.35">
      <c r="A186" s="188">
        <v>27</v>
      </c>
      <c r="B186" s="4">
        <v>44488</v>
      </c>
      <c r="C186" s="35" t="s">
        <v>23</v>
      </c>
      <c r="D186" s="44" t="s">
        <v>176</v>
      </c>
      <c r="E186" s="45" t="s">
        <v>21</v>
      </c>
      <c r="F186" s="10"/>
      <c r="G186" s="190" t="s">
        <v>43</v>
      </c>
      <c r="H186" s="37"/>
      <c r="I186" s="192" t="s">
        <v>91</v>
      </c>
      <c r="J186" s="38"/>
      <c r="K186" s="54"/>
    </row>
    <row r="187" spans="1:11" ht="21" customHeight="1" x14ac:dyDescent="0.35">
      <c r="A187" s="189"/>
      <c r="B187" s="7"/>
      <c r="C187" s="8"/>
      <c r="D187" s="46" t="s">
        <v>90</v>
      </c>
      <c r="E187" s="9" t="s">
        <v>4</v>
      </c>
      <c r="F187" s="21" t="s">
        <v>14</v>
      </c>
      <c r="G187" s="191"/>
      <c r="H187" s="37" t="s">
        <v>15</v>
      </c>
      <c r="I187" s="193"/>
      <c r="J187" s="17">
        <v>6415</v>
      </c>
      <c r="K187" s="50">
        <f>SUM(K180,J187)</f>
        <v>311431</v>
      </c>
    </row>
    <row r="188" spans="1:11" ht="18.75" customHeight="1" x14ac:dyDescent="0.3">
      <c r="A188" s="189"/>
      <c r="B188" s="7"/>
      <c r="C188" s="8"/>
      <c r="D188" s="9"/>
      <c r="E188" s="9" t="s">
        <v>5</v>
      </c>
      <c r="F188" s="10" t="s">
        <v>12</v>
      </c>
      <c r="G188" s="191"/>
      <c r="H188" s="37" t="s">
        <v>52</v>
      </c>
      <c r="I188" s="193"/>
      <c r="J188" s="12"/>
      <c r="K188" s="47"/>
    </row>
    <row r="189" spans="1:11" ht="18.75" customHeight="1" x14ac:dyDescent="0.3">
      <c r="A189" s="189"/>
      <c r="B189" s="7"/>
      <c r="C189" s="8"/>
      <c r="D189" s="9"/>
      <c r="E189" s="9" t="s">
        <v>6</v>
      </c>
      <c r="F189" s="10" t="s">
        <v>12</v>
      </c>
      <c r="G189" s="191"/>
      <c r="H189" s="37" t="s">
        <v>55</v>
      </c>
      <c r="I189" s="193"/>
      <c r="J189" s="12"/>
      <c r="K189" s="47"/>
    </row>
    <row r="190" spans="1:11" ht="18.75" customHeight="1" x14ac:dyDescent="0.3">
      <c r="A190" s="189"/>
      <c r="B190" s="7"/>
      <c r="C190" s="8"/>
      <c r="D190" s="9"/>
      <c r="E190" s="9" t="s">
        <v>7</v>
      </c>
      <c r="F190" s="21" t="s">
        <v>14</v>
      </c>
      <c r="G190" s="191"/>
      <c r="H190" s="37" t="s">
        <v>52</v>
      </c>
      <c r="I190" s="193"/>
      <c r="J190" s="12"/>
      <c r="K190" s="47"/>
    </row>
    <row r="191" spans="1:11" ht="19.5" customHeight="1" thickBot="1" x14ac:dyDescent="0.35">
      <c r="A191" s="189"/>
      <c r="B191" s="18"/>
      <c r="C191" s="19"/>
      <c r="D191" s="20"/>
      <c r="E191" s="20" t="s">
        <v>72</v>
      </c>
      <c r="F191" s="10" t="s">
        <v>12</v>
      </c>
      <c r="G191" s="191"/>
      <c r="H191" s="11" t="s">
        <v>48</v>
      </c>
      <c r="I191" s="193"/>
      <c r="J191" s="23"/>
      <c r="K191" s="51"/>
    </row>
    <row r="192" spans="1:11" ht="15.75" thickTop="1" x14ac:dyDescent="0.25">
      <c r="A192" s="55"/>
      <c r="B192" s="41"/>
      <c r="C192" s="42"/>
      <c r="D192" s="43"/>
      <c r="E192" s="43"/>
      <c r="F192" s="43"/>
      <c r="G192" s="43"/>
      <c r="H192" s="43"/>
      <c r="I192" s="43"/>
      <c r="J192" s="33"/>
      <c r="K192" s="53"/>
    </row>
    <row r="193" spans="1:11" ht="21" x14ac:dyDescent="0.35">
      <c r="A193" s="188">
        <v>28</v>
      </c>
      <c r="B193" s="4">
        <v>44489</v>
      </c>
      <c r="C193" s="35" t="s">
        <v>23</v>
      </c>
      <c r="D193" s="44" t="s">
        <v>172</v>
      </c>
      <c r="E193" s="45" t="s">
        <v>21</v>
      </c>
      <c r="F193" s="10"/>
      <c r="G193" s="190" t="s">
        <v>43</v>
      </c>
      <c r="H193" s="37"/>
      <c r="I193" s="192" t="s">
        <v>80</v>
      </c>
      <c r="J193" s="38"/>
      <c r="K193" s="54"/>
    </row>
    <row r="194" spans="1:11" ht="21" x14ac:dyDescent="0.35">
      <c r="A194" s="189"/>
      <c r="B194" s="7"/>
      <c r="C194" s="8"/>
      <c r="D194" s="46" t="s">
        <v>83</v>
      </c>
      <c r="E194" s="9" t="s">
        <v>4</v>
      </c>
      <c r="F194" s="10" t="s">
        <v>12</v>
      </c>
      <c r="G194" s="191"/>
      <c r="H194" s="37" t="s">
        <v>93</v>
      </c>
      <c r="I194" s="193"/>
      <c r="J194" s="17">
        <v>6080</v>
      </c>
      <c r="K194" s="50">
        <f>SUM(K187,J194)</f>
        <v>317511</v>
      </c>
    </row>
    <row r="195" spans="1:11" ht="18.75" x14ac:dyDescent="0.3">
      <c r="A195" s="189"/>
      <c r="B195" s="7"/>
      <c r="C195" s="8"/>
      <c r="D195" s="9"/>
      <c r="E195" s="9" t="s">
        <v>5</v>
      </c>
      <c r="F195" s="10" t="s">
        <v>12</v>
      </c>
      <c r="G195" s="191"/>
      <c r="H195" s="37" t="s">
        <v>40</v>
      </c>
      <c r="I195" s="193"/>
      <c r="J195" s="12"/>
      <c r="K195" s="47"/>
    </row>
    <row r="196" spans="1:11" ht="18.75" x14ac:dyDescent="0.3">
      <c r="A196" s="189"/>
      <c r="B196" s="7"/>
      <c r="C196" s="8"/>
      <c r="D196" s="9" t="s">
        <v>92</v>
      </c>
      <c r="E196" s="9" t="s">
        <v>6</v>
      </c>
      <c r="F196" s="10" t="s">
        <v>12</v>
      </c>
      <c r="G196" s="191"/>
      <c r="H196" s="37" t="s">
        <v>63</v>
      </c>
      <c r="I196" s="193"/>
      <c r="J196" s="12"/>
      <c r="K196" s="47"/>
    </row>
    <row r="197" spans="1:11" ht="18.75" x14ac:dyDescent="0.3">
      <c r="A197" s="189"/>
      <c r="B197" s="7"/>
      <c r="C197" s="8"/>
      <c r="D197" s="9"/>
      <c r="E197" s="9" t="s">
        <v>7</v>
      </c>
      <c r="F197" s="21" t="s">
        <v>14</v>
      </c>
      <c r="G197" s="191"/>
      <c r="H197" s="37" t="s">
        <v>39</v>
      </c>
      <c r="I197" s="193"/>
      <c r="J197" s="12"/>
      <c r="K197" s="47"/>
    </row>
    <row r="198" spans="1:11" ht="19.5" thickBot="1" x14ac:dyDescent="0.35">
      <c r="A198" s="189"/>
      <c r="B198" s="18"/>
      <c r="C198" s="19"/>
      <c r="D198" s="20"/>
      <c r="E198" s="20" t="s">
        <v>72</v>
      </c>
      <c r="F198" s="21" t="s">
        <v>14</v>
      </c>
      <c r="G198" s="191"/>
      <c r="H198" s="11" t="s">
        <v>29</v>
      </c>
      <c r="I198" s="193"/>
      <c r="J198" s="23"/>
      <c r="K198" s="51"/>
    </row>
    <row r="199" spans="1:11" ht="15.75" thickTop="1" x14ac:dyDescent="0.25">
      <c r="A199" s="55"/>
      <c r="B199" s="41"/>
      <c r="C199" s="42"/>
      <c r="D199" s="43"/>
      <c r="E199" s="43"/>
      <c r="F199" s="43"/>
      <c r="G199" s="43"/>
      <c r="H199" s="43"/>
      <c r="I199" s="43"/>
      <c r="J199" s="33"/>
      <c r="K199" s="53"/>
    </row>
    <row r="200" spans="1:11" ht="21" customHeight="1" x14ac:dyDescent="0.35">
      <c r="A200" s="188">
        <v>29</v>
      </c>
      <c r="B200" s="4">
        <v>44490</v>
      </c>
      <c r="C200" s="35" t="s">
        <v>23</v>
      </c>
      <c r="D200" s="44" t="s">
        <v>177</v>
      </c>
      <c r="E200" s="45" t="s">
        <v>21</v>
      </c>
      <c r="F200" s="10"/>
      <c r="G200" s="196" t="s">
        <v>32</v>
      </c>
      <c r="H200" s="37"/>
      <c r="I200" s="192" t="s">
        <v>30</v>
      </c>
      <c r="J200" s="38"/>
      <c r="K200" s="54"/>
    </row>
    <row r="201" spans="1:11" ht="21" customHeight="1" x14ac:dyDescent="0.35">
      <c r="A201" s="189"/>
      <c r="B201" s="7"/>
      <c r="C201" s="8"/>
      <c r="D201" s="46" t="s">
        <v>94</v>
      </c>
      <c r="E201" s="9" t="s">
        <v>4</v>
      </c>
      <c r="F201" s="10" t="s">
        <v>12</v>
      </c>
      <c r="G201" s="197"/>
      <c r="H201" s="37" t="s">
        <v>52</v>
      </c>
      <c r="I201" s="193"/>
      <c r="J201" s="17">
        <v>23329</v>
      </c>
      <c r="K201" s="50">
        <f>SUM(K194,J201)</f>
        <v>340840</v>
      </c>
    </row>
    <row r="202" spans="1:11" ht="18.75" customHeight="1" x14ac:dyDescent="0.3">
      <c r="A202" s="189"/>
      <c r="B202" s="7"/>
      <c r="C202" s="8"/>
      <c r="D202" s="9"/>
      <c r="E202" s="9" t="s">
        <v>5</v>
      </c>
      <c r="F202" s="21" t="s">
        <v>14</v>
      </c>
      <c r="G202" s="197"/>
      <c r="H202" s="37" t="s">
        <v>45</v>
      </c>
      <c r="I202" s="193"/>
      <c r="J202" s="12"/>
      <c r="K202" s="47"/>
    </row>
    <row r="203" spans="1:11" ht="18.75" customHeight="1" x14ac:dyDescent="0.3">
      <c r="A203" s="189"/>
      <c r="B203" s="7"/>
      <c r="C203" s="8"/>
      <c r="D203" s="9"/>
      <c r="E203" s="9" t="s">
        <v>6</v>
      </c>
      <c r="F203" s="21" t="s">
        <v>14</v>
      </c>
      <c r="G203" s="197"/>
      <c r="H203" s="37" t="s">
        <v>93</v>
      </c>
      <c r="I203" s="193"/>
      <c r="J203" s="12"/>
      <c r="K203" s="47"/>
    </row>
    <row r="204" spans="1:11" ht="18.75" customHeight="1" x14ac:dyDescent="0.3">
      <c r="A204" s="189"/>
      <c r="B204" s="7"/>
      <c r="C204" s="8"/>
      <c r="D204" s="9"/>
      <c r="E204" s="9" t="s">
        <v>7</v>
      </c>
      <c r="F204" s="10" t="s">
        <v>12</v>
      </c>
      <c r="G204" s="197"/>
      <c r="H204" s="37" t="s">
        <v>45</v>
      </c>
      <c r="I204" s="193"/>
      <c r="J204" s="12"/>
      <c r="K204" s="47"/>
    </row>
    <row r="205" spans="1:11" ht="19.5" customHeight="1" thickBot="1" x14ac:dyDescent="0.35">
      <c r="A205" s="189"/>
      <c r="B205" s="18"/>
      <c r="C205" s="19"/>
      <c r="D205" s="20"/>
      <c r="E205" s="20" t="s">
        <v>72</v>
      </c>
      <c r="F205" s="21" t="s">
        <v>14</v>
      </c>
      <c r="G205" s="197"/>
      <c r="H205" s="11" t="s">
        <v>86</v>
      </c>
      <c r="I205" s="193"/>
      <c r="J205" s="23"/>
      <c r="K205" s="51"/>
    </row>
    <row r="206" spans="1:11" ht="15.75" thickTop="1" x14ac:dyDescent="0.25">
      <c r="A206" s="55"/>
      <c r="B206" s="41"/>
      <c r="C206" s="42"/>
      <c r="D206" s="43"/>
      <c r="E206" s="43"/>
      <c r="F206" s="43"/>
      <c r="G206" s="43"/>
      <c r="H206" s="43"/>
      <c r="I206" s="43"/>
      <c r="J206" s="33"/>
      <c r="K206" s="53"/>
    </row>
    <row r="207" spans="1:11" ht="21" x14ac:dyDescent="0.35">
      <c r="A207" s="188">
        <v>30</v>
      </c>
      <c r="B207" s="4">
        <v>44491</v>
      </c>
      <c r="C207" s="35" t="s">
        <v>23</v>
      </c>
      <c r="D207" s="44" t="s">
        <v>178</v>
      </c>
      <c r="E207" s="45" t="s">
        <v>21</v>
      </c>
      <c r="F207" s="10"/>
      <c r="G207" s="196" t="s">
        <v>32</v>
      </c>
      <c r="H207" s="37"/>
      <c r="I207" s="192" t="s">
        <v>18</v>
      </c>
      <c r="J207" s="38"/>
      <c r="K207" s="54"/>
    </row>
    <row r="208" spans="1:11" ht="21" x14ac:dyDescent="0.35">
      <c r="A208" s="189"/>
      <c r="B208" s="7"/>
      <c r="C208" s="8"/>
      <c r="D208" s="46" t="s">
        <v>95</v>
      </c>
      <c r="E208" s="9" t="s">
        <v>4</v>
      </c>
      <c r="F208" s="10"/>
      <c r="G208" s="197"/>
      <c r="H208" s="37" t="s">
        <v>52</v>
      </c>
      <c r="I208" s="193"/>
      <c r="J208" s="17">
        <v>22720</v>
      </c>
      <c r="K208" s="50">
        <f>SUM(K201,J208)</f>
        <v>363560</v>
      </c>
    </row>
    <row r="209" spans="1:11" ht="18.75" x14ac:dyDescent="0.3">
      <c r="A209" s="189"/>
      <c r="B209" s="7"/>
      <c r="C209" s="8"/>
      <c r="D209" s="9"/>
      <c r="E209" s="9" t="s">
        <v>5</v>
      </c>
      <c r="F209" s="10" t="s">
        <v>12</v>
      </c>
      <c r="G209" s="197"/>
      <c r="H209" s="37" t="s">
        <v>45</v>
      </c>
      <c r="I209" s="193"/>
      <c r="J209" s="12"/>
      <c r="K209" s="47"/>
    </row>
    <row r="210" spans="1:11" ht="18.75" x14ac:dyDescent="0.3">
      <c r="A210" s="189"/>
      <c r="B210" s="7"/>
      <c r="C210" s="8"/>
      <c r="D210" s="9"/>
      <c r="E210" s="9" t="s">
        <v>6</v>
      </c>
      <c r="F210" s="21" t="s">
        <v>14</v>
      </c>
      <c r="G210" s="197"/>
      <c r="H210" s="37" t="s">
        <v>93</v>
      </c>
      <c r="I210" s="193"/>
      <c r="J210" s="12"/>
      <c r="K210" s="47"/>
    </row>
    <row r="211" spans="1:11" ht="18.75" x14ac:dyDescent="0.3">
      <c r="A211" s="189"/>
      <c r="B211" s="7"/>
      <c r="C211" s="8"/>
      <c r="D211" s="9"/>
      <c r="E211" s="9" t="s">
        <v>7</v>
      </c>
      <c r="F211" s="21" t="s">
        <v>14</v>
      </c>
      <c r="G211" s="197"/>
      <c r="H211" s="37" t="s">
        <v>45</v>
      </c>
      <c r="I211" s="193"/>
      <c r="J211" s="12"/>
      <c r="K211" s="47"/>
    </row>
    <row r="212" spans="1:11" ht="19.5" thickBot="1" x14ac:dyDescent="0.35">
      <c r="A212" s="189"/>
      <c r="B212" s="18"/>
      <c r="C212" s="19"/>
      <c r="D212" s="20"/>
      <c r="E212" s="20" t="s">
        <v>72</v>
      </c>
      <c r="F212" s="10" t="s">
        <v>12</v>
      </c>
      <c r="G212" s="197"/>
      <c r="H212" s="11" t="s">
        <v>86</v>
      </c>
      <c r="I212" s="193"/>
      <c r="J212" s="23"/>
      <c r="K212" s="51"/>
    </row>
    <row r="213" spans="1:11" ht="15.75" thickTop="1" x14ac:dyDescent="0.25">
      <c r="A213" s="55"/>
      <c r="B213" s="41"/>
      <c r="C213" s="42"/>
      <c r="D213" s="43"/>
      <c r="E213" s="43"/>
      <c r="F213" s="43"/>
      <c r="G213" s="43"/>
      <c r="H213" s="43"/>
      <c r="I213" s="43"/>
      <c r="J213" s="33"/>
      <c r="K213" s="53"/>
    </row>
    <row r="214" spans="1:11" ht="21" customHeight="1" x14ac:dyDescent="0.35">
      <c r="A214" s="188">
        <v>31</v>
      </c>
      <c r="B214" s="4">
        <v>44491</v>
      </c>
      <c r="C214" s="35" t="s">
        <v>20</v>
      </c>
      <c r="D214" s="36" t="s">
        <v>159</v>
      </c>
      <c r="E214" s="45" t="s">
        <v>21</v>
      </c>
      <c r="F214" s="10"/>
      <c r="G214" s="190" t="s">
        <v>43</v>
      </c>
      <c r="H214" s="37"/>
      <c r="I214" s="192" t="s">
        <v>18</v>
      </c>
      <c r="J214" s="38"/>
      <c r="K214" s="54"/>
    </row>
    <row r="215" spans="1:11" ht="21" customHeight="1" x14ac:dyDescent="0.35">
      <c r="A215" s="189"/>
      <c r="B215" s="7"/>
      <c r="C215" s="8"/>
      <c r="D215" s="32" t="s">
        <v>58</v>
      </c>
      <c r="E215" s="9" t="s">
        <v>4</v>
      </c>
      <c r="F215" s="10" t="s">
        <v>12</v>
      </c>
      <c r="G215" s="191"/>
      <c r="H215" s="37" t="s">
        <v>16</v>
      </c>
      <c r="I215" s="193"/>
      <c r="J215" s="17">
        <v>4342</v>
      </c>
      <c r="K215" s="50">
        <f>SUM(K208,J215)</f>
        <v>367902</v>
      </c>
    </row>
    <row r="216" spans="1:11" ht="18.75" customHeight="1" x14ac:dyDescent="0.3">
      <c r="A216" s="189"/>
      <c r="B216" s="7"/>
      <c r="C216" s="8"/>
      <c r="D216" s="9"/>
      <c r="E216" s="9" t="s">
        <v>5</v>
      </c>
      <c r="F216" s="10" t="s">
        <v>12</v>
      </c>
      <c r="G216" s="191"/>
      <c r="H216" s="37" t="s">
        <v>68</v>
      </c>
      <c r="I216" s="193"/>
      <c r="J216" s="12"/>
      <c r="K216" s="47"/>
    </row>
    <row r="217" spans="1:11" ht="18.75" customHeight="1" x14ac:dyDescent="0.3">
      <c r="A217" s="189"/>
      <c r="B217" s="7"/>
      <c r="C217" s="8"/>
      <c r="D217" s="9" t="s">
        <v>96</v>
      </c>
      <c r="E217" s="9" t="s">
        <v>6</v>
      </c>
      <c r="F217" s="10" t="s">
        <v>12</v>
      </c>
      <c r="G217" s="191"/>
      <c r="H217" s="37" t="s">
        <v>93</v>
      </c>
      <c r="I217" s="193"/>
      <c r="J217" s="12"/>
      <c r="K217" s="47"/>
    </row>
    <row r="218" spans="1:11" ht="18.75" customHeight="1" x14ac:dyDescent="0.3">
      <c r="A218" s="189"/>
      <c r="B218" s="7"/>
      <c r="C218" s="8"/>
      <c r="D218" s="9"/>
      <c r="E218" s="9" t="s">
        <v>7</v>
      </c>
      <c r="F218" s="21" t="s">
        <v>14</v>
      </c>
      <c r="G218" s="191"/>
      <c r="H218" s="37" t="s">
        <v>55</v>
      </c>
      <c r="I218" s="193"/>
      <c r="J218" s="12"/>
      <c r="K218" s="47"/>
    </row>
    <row r="219" spans="1:11" ht="19.5" customHeight="1" thickBot="1" x14ac:dyDescent="0.35">
      <c r="A219" s="189"/>
      <c r="B219" s="18"/>
      <c r="C219" s="19"/>
      <c r="D219" s="20"/>
      <c r="E219" s="20" t="s">
        <v>72</v>
      </c>
      <c r="F219" s="10" t="s">
        <v>12</v>
      </c>
      <c r="G219" s="191"/>
      <c r="H219" s="11" t="s">
        <v>86</v>
      </c>
      <c r="I219" s="193"/>
      <c r="J219" s="23"/>
      <c r="K219" s="51"/>
    </row>
    <row r="220" spans="1:11" ht="15.75" thickTop="1" x14ac:dyDescent="0.25">
      <c r="A220" s="55"/>
      <c r="B220" s="41"/>
      <c r="C220" s="42"/>
      <c r="D220" s="43"/>
      <c r="E220" s="43"/>
      <c r="F220" s="43"/>
      <c r="G220" s="43"/>
      <c r="H220" s="43"/>
      <c r="I220" s="43"/>
      <c r="J220" s="33"/>
      <c r="K220" s="53"/>
    </row>
    <row r="221" spans="1:11" ht="21" x14ac:dyDescent="0.35">
      <c r="A221" s="188">
        <v>32</v>
      </c>
      <c r="B221" s="4">
        <v>44493</v>
      </c>
      <c r="C221" s="35" t="s">
        <v>35</v>
      </c>
      <c r="D221" s="44" t="s">
        <v>179</v>
      </c>
      <c r="E221" s="45" t="s">
        <v>21</v>
      </c>
      <c r="F221" s="10"/>
      <c r="G221" s="190" t="s">
        <v>43</v>
      </c>
      <c r="H221" s="37"/>
      <c r="I221" s="192" t="s">
        <v>98</v>
      </c>
      <c r="J221" s="38"/>
      <c r="K221" s="54"/>
    </row>
    <row r="222" spans="1:11" ht="21" x14ac:dyDescent="0.35">
      <c r="A222" s="189"/>
      <c r="B222" s="7"/>
      <c r="C222" s="8"/>
      <c r="D222" s="32" t="s">
        <v>97</v>
      </c>
      <c r="E222" s="9" t="s">
        <v>4</v>
      </c>
      <c r="F222" s="10" t="s">
        <v>12</v>
      </c>
      <c r="G222" s="191"/>
      <c r="H222" s="37" t="s">
        <v>54</v>
      </c>
      <c r="I222" s="193"/>
      <c r="J222" s="17">
        <v>3887</v>
      </c>
      <c r="K222" s="50">
        <f>SUM(K215,J222)</f>
        <v>371789</v>
      </c>
    </row>
    <row r="223" spans="1:11" ht="18.75" x14ac:dyDescent="0.3">
      <c r="A223" s="189"/>
      <c r="B223" s="7"/>
      <c r="C223" s="8"/>
      <c r="D223" s="9"/>
      <c r="E223" s="9" t="s">
        <v>5</v>
      </c>
      <c r="F223" s="10" t="s">
        <v>12</v>
      </c>
      <c r="G223" s="191"/>
      <c r="H223" s="37" t="s">
        <v>52</v>
      </c>
      <c r="I223" s="193"/>
      <c r="J223" s="12"/>
      <c r="K223" s="47"/>
    </row>
    <row r="224" spans="1:11" ht="18.75" x14ac:dyDescent="0.3">
      <c r="A224" s="189"/>
      <c r="B224" s="7"/>
      <c r="C224" s="8"/>
      <c r="D224" s="9"/>
      <c r="E224" s="9" t="s">
        <v>6</v>
      </c>
      <c r="F224" s="21" t="s">
        <v>14</v>
      </c>
      <c r="G224" s="191"/>
      <c r="H224" s="37" t="s">
        <v>15</v>
      </c>
      <c r="I224" s="193"/>
      <c r="J224" s="12"/>
      <c r="K224" s="47"/>
    </row>
    <row r="225" spans="1:11" ht="18.75" x14ac:dyDescent="0.3">
      <c r="A225" s="189"/>
      <c r="B225" s="7"/>
      <c r="C225" s="8"/>
      <c r="D225" s="9"/>
      <c r="E225" s="9" t="s">
        <v>7</v>
      </c>
      <c r="F225" s="10" t="s">
        <v>12</v>
      </c>
      <c r="G225" s="191"/>
      <c r="H225" s="37" t="s">
        <v>93</v>
      </c>
      <c r="I225" s="193"/>
      <c r="J225" s="12"/>
      <c r="K225" s="47"/>
    </row>
    <row r="226" spans="1:11" ht="19.5" thickBot="1" x14ac:dyDescent="0.35">
      <c r="A226" s="189"/>
      <c r="B226" s="18"/>
      <c r="C226" s="19"/>
      <c r="D226" s="20"/>
      <c r="E226" s="20" t="s">
        <v>72</v>
      </c>
      <c r="F226" s="10" t="s">
        <v>12</v>
      </c>
      <c r="G226" s="191"/>
      <c r="H226" s="11" t="s">
        <v>56</v>
      </c>
      <c r="I226" s="193"/>
      <c r="J226" s="23"/>
      <c r="K226" s="51"/>
    </row>
    <row r="227" spans="1:11" ht="15.75" thickTop="1" x14ac:dyDescent="0.25">
      <c r="A227" s="55"/>
      <c r="B227" s="41"/>
      <c r="C227" s="42"/>
      <c r="D227" s="43"/>
      <c r="E227" s="43"/>
      <c r="F227" s="43"/>
      <c r="G227" s="43"/>
      <c r="H227" s="43"/>
      <c r="I227" s="43"/>
      <c r="J227" s="33"/>
      <c r="K227" s="53"/>
    </row>
    <row r="228" spans="1:11" ht="21" x14ac:dyDescent="0.35">
      <c r="A228" s="188">
        <v>33</v>
      </c>
      <c r="B228" s="4">
        <v>44493</v>
      </c>
      <c r="C228" s="35" t="s">
        <v>23</v>
      </c>
      <c r="D228" s="44" t="s">
        <v>180</v>
      </c>
      <c r="E228" s="45" t="s">
        <v>21</v>
      </c>
      <c r="F228" s="10"/>
      <c r="G228" s="194" t="s">
        <v>38</v>
      </c>
      <c r="H228" s="37"/>
      <c r="I228" s="192" t="s">
        <v>98</v>
      </c>
      <c r="J228" s="38"/>
      <c r="K228" s="54"/>
    </row>
    <row r="229" spans="1:11" ht="21" x14ac:dyDescent="0.35">
      <c r="A229" s="189"/>
      <c r="B229" s="7"/>
      <c r="C229" s="8"/>
      <c r="D229" s="32" t="s">
        <v>99</v>
      </c>
      <c r="E229" s="9" t="s">
        <v>4</v>
      </c>
      <c r="F229" s="10" t="s">
        <v>12</v>
      </c>
      <c r="G229" s="195"/>
      <c r="H229" s="37" t="s">
        <v>13</v>
      </c>
      <c r="I229" s="193"/>
      <c r="J229" s="17">
        <v>9608</v>
      </c>
      <c r="K229" s="50">
        <f>SUM(K222,J229)</f>
        <v>381397</v>
      </c>
    </row>
    <row r="230" spans="1:11" ht="18.75" x14ac:dyDescent="0.3">
      <c r="A230" s="189"/>
      <c r="B230" s="7"/>
      <c r="C230" s="8"/>
      <c r="D230" s="9"/>
      <c r="E230" s="9" t="s">
        <v>5</v>
      </c>
      <c r="F230" s="21" t="s">
        <v>14</v>
      </c>
      <c r="G230" s="195"/>
      <c r="H230" s="37" t="s">
        <v>52</v>
      </c>
      <c r="I230" s="193"/>
      <c r="J230" s="12"/>
      <c r="K230" s="47"/>
    </row>
    <row r="231" spans="1:11" ht="18.75" x14ac:dyDescent="0.3">
      <c r="A231" s="189"/>
      <c r="B231" s="7"/>
      <c r="C231" s="8"/>
      <c r="D231" s="9"/>
      <c r="E231" s="9" t="s">
        <v>6</v>
      </c>
      <c r="F231" s="10" t="s">
        <v>12</v>
      </c>
      <c r="G231" s="195"/>
      <c r="H231" s="37" t="s">
        <v>25</v>
      </c>
      <c r="I231" s="193"/>
      <c r="J231" s="12"/>
      <c r="K231" s="47"/>
    </row>
    <row r="232" spans="1:11" ht="18.75" x14ac:dyDescent="0.3">
      <c r="A232" s="189"/>
      <c r="B232" s="7"/>
      <c r="C232" s="8"/>
      <c r="D232" s="9"/>
      <c r="E232" s="9" t="s">
        <v>7</v>
      </c>
      <c r="F232" s="21" t="s">
        <v>14</v>
      </c>
      <c r="G232" s="195"/>
      <c r="H232" s="37" t="s">
        <v>52</v>
      </c>
      <c r="I232" s="193"/>
      <c r="J232" s="12"/>
      <c r="K232" s="47"/>
    </row>
    <row r="233" spans="1:11" ht="19.5" thickBot="1" x14ac:dyDescent="0.35">
      <c r="A233" s="189"/>
      <c r="B233" s="18"/>
      <c r="C233" s="19"/>
      <c r="D233" s="20"/>
      <c r="E233" s="20" t="s">
        <v>72</v>
      </c>
      <c r="F233" s="10" t="s">
        <v>12</v>
      </c>
      <c r="G233" s="195"/>
      <c r="H233" s="11" t="s">
        <v>56</v>
      </c>
      <c r="I233" s="193"/>
      <c r="J233" s="23"/>
      <c r="K233" s="51"/>
    </row>
    <row r="234" spans="1:11" ht="15.75" thickTop="1" x14ac:dyDescent="0.25">
      <c r="A234" s="55"/>
      <c r="B234" s="41"/>
      <c r="C234" s="42"/>
      <c r="D234" s="43"/>
      <c r="E234" s="43"/>
      <c r="F234" s="43"/>
      <c r="G234" s="43"/>
      <c r="H234" s="43"/>
      <c r="I234" s="43"/>
      <c r="J234" s="33"/>
      <c r="K234" s="53"/>
    </row>
    <row r="235" spans="1:11" ht="21" customHeight="1" x14ac:dyDescent="0.35">
      <c r="A235" s="188">
        <v>34</v>
      </c>
      <c r="B235" s="4">
        <v>44494</v>
      </c>
      <c r="C235" s="35" t="s">
        <v>35</v>
      </c>
      <c r="D235" s="44" t="s">
        <v>181</v>
      </c>
      <c r="E235" s="45" t="s">
        <v>21</v>
      </c>
      <c r="F235" s="21" t="s">
        <v>14</v>
      </c>
      <c r="G235" s="190" t="s">
        <v>43</v>
      </c>
      <c r="H235" s="37" t="s">
        <v>54</v>
      </c>
      <c r="I235" s="192" t="s">
        <v>18</v>
      </c>
      <c r="J235" s="38"/>
      <c r="K235" s="54"/>
    </row>
    <row r="236" spans="1:11" ht="21" customHeight="1" x14ac:dyDescent="0.35">
      <c r="A236" s="189"/>
      <c r="B236" s="7"/>
      <c r="C236" s="8"/>
      <c r="D236" s="32" t="s">
        <v>100</v>
      </c>
      <c r="E236" s="9" t="s">
        <v>4</v>
      </c>
      <c r="F236" s="10" t="s">
        <v>12</v>
      </c>
      <c r="G236" s="191"/>
      <c r="H236" s="37" t="s">
        <v>52</v>
      </c>
      <c r="I236" s="193"/>
      <c r="J236" s="17">
        <v>8201</v>
      </c>
      <c r="K236" s="50">
        <f>SUM(K229,J236)</f>
        <v>389598</v>
      </c>
    </row>
    <row r="237" spans="1:11" ht="18.75" customHeight="1" x14ac:dyDescent="0.3">
      <c r="A237" s="189"/>
      <c r="B237" s="7"/>
      <c r="C237" s="8"/>
      <c r="D237" s="9"/>
      <c r="E237" s="9" t="s">
        <v>5</v>
      </c>
      <c r="F237" s="21" t="s">
        <v>14</v>
      </c>
      <c r="G237" s="191"/>
      <c r="H237" s="37" t="s">
        <v>54</v>
      </c>
      <c r="I237" s="193"/>
      <c r="J237" s="12"/>
      <c r="K237" s="47"/>
    </row>
    <row r="238" spans="1:11" ht="18.75" customHeight="1" x14ac:dyDescent="0.3">
      <c r="A238" s="189"/>
      <c r="B238" s="7"/>
      <c r="C238" s="8"/>
      <c r="D238" s="9"/>
      <c r="E238" s="9" t="s">
        <v>6</v>
      </c>
      <c r="F238" s="10" t="s">
        <v>12</v>
      </c>
      <c r="G238" s="191"/>
      <c r="H238" s="37" t="s">
        <v>93</v>
      </c>
      <c r="I238" s="193"/>
      <c r="J238" s="12"/>
      <c r="K238" s="47"/>
    </row>
    <row r="239" spans="1:11" ht="18.75" customHeight="1" x14ac:dyDescent="0.3">
      <c r="A239" s="189"/>
      <c r="B239" s="7"/>
      <c r="C239" s="8"/>
      <c r="D239" s="9"/>
      <c r="E239" s="9" t="s">
        <v>7</v>
      </c>
      <c r="F239" s="10" t="s">
        <v>12</v>
      </c>
      <c r="G239" s="191"/>
      <c r="H239" s="37" t="s">
        <v>101</v>
      </c>
      <c r="I239" s="193"/>
      <c r="J239" s="12"/>
      <c r="K239" s="47"/>
    </row>
    <row r="240" spans="1:11" ht="19.5" customHeight="1" thickBot="1" x14ac:dyDescent="0.35">
      <c r="A240" s="189"/>
      <c r="B240" s="18"/>
      <c r="C240" s="19"/>
      <c r="D240" s="20"/>
      <c r="E240" s="20" t="s">
        <v>72</v>
      </c>
      <c r="F240" s="21" t="s">
        <v>14</v>
      </c>
      <c r="G240" s="191"/>
      <c r="H240" s="11" t="s">
        <v>48</v>
      </c>
      <c r="I240" s="193"/>
      <c r="J240" s="23"/>
      <c r="K240" s="51"/>
    </row>
    <row r="241" spans="1:11" ht="15.75" thickTop="1" x14ac:dyDescent="0.25">
      <c r="A241" s="55"/>
      <c r="B241" s="41"/>
      <c r="C241" s="42"/>
      <c r="D241" s="43"/>
      <c r="E241" s="43"/>
      <c r="F241" s="43"/>
      <c r="G241" s="43"/>
      <c r="H241" s="43"/>
      <c r="I241" s="43"/>
      <c r="J241" s="33"/>
      <c r="K241" s="53"/>
    </row>
    <row r="242" spans="1:11" ht="21" customHeight="1" x14ac:dyDescent="0.35">
      <c r="A242" s="188">
        <v>35</v>
      </c>
      <c r="B242" s="4">
        <v>44496</v>
      </c>
      <c r="C242" s="35" t="s">
        <v>23</v>
      </c>
      <c r="D242" s="44" t="s">
        <v>182</v>
      </c>
      <c r="E242" s="45" t="s">
        <v>21</v>
      </c>
      <c r="F242" s="21"/>
      <c r="G242" s="196" t="s">
        <v>32</v>
      </c>
      <c r="H242" s="37"/>
      <c r="I242" s="192" t="s">
        <v>18</v>
      </c>
      <c r="J242" s="38"/>
      <c r="K242" s="54"/>
    </row>
    <row r="243" spans="1:11" ht="21" customHeight="1" x14ac:dyDescent="0.35">
      <c r="A243" s="189"/>
      <c r="B243" s="7"/>
      <c r="C243" s="8"/>
      <c r="D243" s="32" t="s">
        <v>102</v>
      </c>
      <c r="E243" s="9" t="s">
        <v>4</v>
      </c>
      <c r="F243" s="10"/>
      <c r="G243" s="197"/>
      <c r="H243" s="37"/>
      <c r="I243" s="193"/>
      <c r="J243" s="17">
        <v>23492</v>
      </c>
      <c r="K243" s="50">
        <f>SUM(K236,J243)</f>
        <v>413090</v>
      </c>
    </row>
    <row r="244" spans="1:11" ht="18.75" customHeight="1" x14ac:dyDescent="0.3">
      <c r="A244" s="189"/>
      <c r="B244" s="7"/>
      <c r="C244" s="8"/>
      <c r="D244" s="9"/>
      <c r="E244" s="9" t="s">
        <v>5</v>
      </c>
      <c r="F244" s="21" t="s">
        <v>14</v>
      </c>
      <c r="G244" s="197"/>
      <c r="H244" s="37" t="s">
        <v>17</v>
      </c>
      <c r="I244" s="193"/>
      <c r="J244" s="12"/>
      <c r="K244" s="47"/>
    </row>
    <row r="245" spans="1:11" ht="18.75" customHeight="1" x14ac:dyDescent="0.3">
      <c r="A245" s="189"/>
      <c r="B245" s="7"/>
      <c r="C245" s="8"/>
      <c r="D245" s="9"/>
      <c r="E245" s="9" t="s">
        <v>6</v>
      </c>
      <c r="F245" s="10" t="s">
        <v>12</v>
      </c>
      <c r="G245" s="197"/>
      <c r="H245" s="37" t="s">
        <v>40</v>
      </c>
      <c r="I245" s="193"/>
      <c r="J245" s="12"/>
      <c r="K245" s="47"/>
    </row>
    <row r="246" spans="1:11" ht="18.75" customHeight="1" x14ac:dyDescent="0.3">
      <c r="A246" s="189"/>
      <c r="B246" s="7"/>
      <c r="C246" s="8"/>
      <c r="D246" s="9"/>
      <c r="E246" s="9" t="s">
        <v>7</v>
      </c>
      <c r="F246" s="21" t="s">
        <v>14</v>
      </c>
      <c r="G246" s="197"/>
      <c r="H246" s="37" t="s">
        <v>17</v>
      </c>
      <c r="I246" s="193"/>
      <c r="J246" s="12"/>
      <c r="K246" s="47"/>
    </row>
    <row r="247" spans="1:11" ht="19.5" customHeight="1" thickBot="1" x14ac:dyDescent="0.35">
      <c r="A247" s="189"/>
      <c r="B247" s="18"/>
      <c r="C247" s="19"/>
      <c r="D247" s="20"/>
      <c r="E247" s="20" t="s">
        <v>72</v>
      </c>
      <c r="F247" s="65" t="s">
        <v>77</v>
      </c>
      <c r="G247" s="197"/>
      <c r="H247" s="11" t="s">
        <v>45</v>
      </c>
      <c r="I247" s="193"/>
      <c r="J247" s="23"/>
      <c r="K247" s="51"/>
    </row>
    <row r="248" spans="1:11" ht="15.75" thickTop="1" x14ac:dyDescent="0.25">
      <c r="A248" s="55"/>
      <c r="B248" s="41"/>
      <c r="C248" s="42"/>
      <c r="D248" s="43"/>
      <c r="E248" s="43"/>
      <c r="F248" s="43"/>
      <c r="G248" s="43"/>
      <c r="H248" s="43"/>
      <c r="I248" s="43"/>
      <c r="J248" s="33"/>
      <c r="K248" s="53"/>
    </row>
    <row r="249" spans="1:11" ht="21" customHeight="1" x14ac:dyDescent="0.35">
      <c r="A249" s="188">
        <v>36</v>
      </c>
      <c r="B249" s="4">
        <v>44498</v>
      </c>
      <c r="C249" s="35" t="s">
        <v>23</v>
      </c>
      <c r="D249" s="44" t="s">
        <v>183</v>
      </c>
      <c r="E249" s="45" t="s">
        <v>21</v>
      </c>
      <c r="F249" s="21"/>
      <c r="G249" s="190" t="s">
        <v>43</v>
      </c>
      <c r="H249" s="37"/>
      <c r="I249" s="192" t="s">
        <v>18</v>
      </c>
      <c r="J249" s="38"/>
      <c r="K249" s="54"/>
    </row>
    <row r="250" spans="1:11" ht="21" customHeight="1" x14ac:dyDescent="0.35">
      <c r="A250" s="189"/>
      <c r="B250" s="7"/>
      <c r="C250" s="8"/>
      <c r="D250" s="46" t="s">
        <v>103</v>
      </c>
      <c r="E250" s="9" t="s">
        <v>4</v>
      </c>
      <c r="F250" s="10" t="s">
        <v>12</v>
      </c>
      <c r="G250" s="191"/>
      <c r="H250" s="37" t="s">
        <v>52</v>
      </c>
      <c r="I250" s="193"/>
      <c r="J250" s="17">
        <v>6776</v>
      </c>
      <c r="K250" s="50">
        <f>SUM(K243,J250)</f>
        <v>419866</v>
      </c>
    </row>
    <row r="251" spans="1:11" ht="18.75" customHeight="1" x14ac:dyDescent="0.3">
      <c r="A251" s="189"/>
      <c r="B251" s="7"/>
      <c r="C251" s="8"/>
      <c r="D251" s="9"/>
      <c r="E251" s="9" t="s">
        <v>5</v>
      </c>
      <c r="F251" s="10" t="s">
        <v>12</v>
      </c>
      <c r="G251" s="191"/>
      <c r="H251" s="37" t="s">
        <v>25</v>
      </c>
      <c r="I251" s="193"/>
      <c r="J251" s="12"/>
      <c r="K251" s="47"/>
    </row>
    <row r="252" spans="1:11" ht="18.75" customHeight="1" x14ac:dyDescent="0.3">
      <c r="A252" s="189"/>
      <c r="B252" s="7"/>
      <c r="C252" s="8"/>
      <c r="D252" s="9"/>
      <c r="E252" s="9" t="s">
        <v>6</v>
      </c>
      <c r="F252" s="21" t="s">
        <v>14</v>
      </c>
      <c r="G252" s="191"/>
      <c r="H252" s="37" t="s">
        <v>52</v>
      </c>
      <c r="I252" s="193"/>
      <c r="J252" s="12"/>
      <c r="K252" s="47"/>
    </row>
    <row r="253" spans="1:11" ht="18.75" customHeight="1" x14ac:dyDescent="0.3">
      <c r="A253" s="189"/>
      <c r="B253" s="7"/>
      <c r="C253" s="8"/>
      <c r="D253" s="9"/>
      <c r="E253" s="9" t="s">
        <v>7</v>
      </c>
      <c r="F253" s="10" t="s">
        <v>12</v>
      </c>
      <c r="G253" s="191"/>
      <c r="H253" s="37" t="s">
        <v>13</v>
      </c>
      <c r="I253" s="193"/>
      <c r="J253" s="12"/>
      <c r="K253" s="47"/>
    </row>
    <row r="254" spans="1:11" ht="19.5" customHeight="1" thickBot="1" x14ac:dyDescent="0.35">
      <c r="A254" s="189"/>
      <c r="B254" s="18"/>
      <c r="C254" s="19"/>
      <c r="D254" s="20"/>
      <c r="E254" s="20" t="s">
        <v>72</v>
      </c>
      <c r="F254" s="21" t="s">
        <v>14</v>
      </c>
      <c r="G254" s="191"/>
      <c r="H254" s="11" t="s">
        <v>41</v>
      </c>
      <c r="I254" s="193"/>
      <c r="J254" s="23"/>
      <c r="K254" s="51"/>
    </row>
    <row r="255" spans="1:11" ht="15.75" thickTop="1" x14ac:dyDescent="0.25">
      <c r="A255" s="55"/>
      <c r="B255" s="41"/>
      <c r="C255" s="42"/>
      <c r="D255" s="43"/>
      <c r="E255" s="43"/>
      <c r="F255" s="43"/>
      <c r="G255" s="43"/>
      <c r="H255" s="43"/>
      <c r="I255" s="43"/>
      <c r="J255" s="33"/>
      <c r="K255" s="53"/>
    </row>
    <row r="256" spans="1:11" ht="21" customHeight="1" x14ac:dyDescent="0.35">
      <c r="A256" s="188">
        <v>37</v>
      </c>
      <c r="B256" s="4">
        <v>44499</v>
      </c>
      <c r="C256" s="35" t="s">
        <v>104</v>
      </c>
      <c r="D256" s="44" t="s">
        <v>184</v>
      </c>
      <c r="E256" s="45" t="s">
        <v>21</v>
      </c>
      <c r="F256" s="21"/>
      <c r="G256" s="196" t="s">
        <v>32</v>
      </c>
      <c r="H256" s="37"/>
      <c r="I256" s="192" t="s">
        <v>82</v>
      </c>
      <c r="J256" s="38"/>
      <c r="K256" s="54"/>
    </row>
    <row r="257" spans="1:11" ht="21" customHeight="1" x14ac:dyDescent="0.35">
      <c r="A257" s="189"/>
      <c r="B257" s="7"/>
      <c r="C257" s="8"/>
      <c r="D257" s="46" t="s">
        <v>105</v>
      </c>
      <c r="E257" s="9" t="s">
        <v>4</v>
      </c>
      <c r="F257" s="10"/>
      <c r="G257" s="197"/>
      <c r="H257" s="37"/>
      <c r="I257" s="193"/>
      <c r="J257" s="17">
        <v>43692</v>
      </c>
      <c r="K257" s="50">
        <f>SUM(K250,J257)</f>
        <v>463558</v>
      </c>
    </row>
    <row r="258" spans="1:11" ht="18.75" customHeight="1" x14ac:dyDescent="0.3">
      <c r="A258" s="189"/>
      <c r="B258" s="7"/>
      <c r="C258" s="8"/>
      <c r="D258" s="9"/>
      <c r="E258" s="9" t="s">
        <v>5</v>
      </c>
      <c r="F258" s="21" t="s">
        <v>14</v>
      </c>
      <c r="G258" s="197"/>
      <c r="H258" s="37" t="s">
        <v>13</v>
      </c>
      <c r="I258" s="193"/>
      <c r="J258" s="12"/>
      <c r="K258" s="47"/>
    </row>
    <row r="259" spans="1:11" ht="18.75" customHeight="1" x14ac:dyDescent="0.3">
      <c r="A259" s="189"/>
      <c r="B259" s="7"/>
      <c r="C259" s="8"/>
      <c r="D259" s="9"/>
      <c r="E259" s="9" t="s">
        <v>6</v>
      </c>
      <c r="F259" s="21" t="s">
        <v>14</v>
      </c>
      <c r="G259" s="197"/>
      <c r="H259" s="37" t="s">
        <v>101</v>
      </c>
      <c r="I259" s="193"/>
      <c r="J259" s="12"/>
      <c r="K259" s="47"/>
    </row>
    <row r="260" spans="1:11" ht="18.75" customHeight="1" x14ac:dyDescent="0.3">
      <c r="A260" s="189"/>
      <c r="B260" s="7"/>
      <c r="C260" s="8"/>
      <c r="D260" s="9"/>
      <c r="E260" s="9" t="s">
        <v>7</v>
      </c>
      <c r="F260" s="21" t="s">
        <v>14</v>
      </c>
      <c r="G260" s="197"/>
      <c r="H260" s="37" t="s">
        <v>65</v>
      </c>
      <c r="I260" s="193"/>
      <c r="J260" s="12"/>
      <c r="K260" s="47"/>
    </row>
    <row r="261" spans="1:11" ht="19.5" customHeight="1" thickBot="1" x14ac:dyDescent="0.35">
      <c r="A261" s="189"/>
      <c r="B261" s="18"/>
      <c r="C261" s="19"/>
      <c r="D261" s="20"/>
      <c r="E261" s="20" t="s">
        <v>72</v>
      </c>
      <c r="F261" s="21" t="s">
        <v>14</v>
      </c>
      <c r="G261" s="197"/>
      <c r="H261" s="11" t="s">
        <v>68</v>
      </c>
      <c r="I261" s="193"/>
      <c r="J261" s="23"/>
      <c r="K261" s="51"/>
    </row>
    <row r="262" spans="1:11" ht="15.75" thickTop="1" x14ac:dyDescent="0.25">
      <c r="A262" s="55"/>
      <c r="B262" s="41"/>
      <c r="C262" s="42"/>
      <c r="D262" s="43"/>
      <c r="E262" s="43"/>
      <c r="F262" s="43"/>
      <c r="G262" s="43"/>
      <c r="H262" s="43"/>
      <c r="I262" s="43"/>
      <c r="J262" s="33"/>
      <c r="K262" s="53"/>
    </row>
    <row r="263" spans="1:11" ht="21" x14ac:dyDescent="0.35">
      <c r="A263" s="188">
        <v>38</v>
      </c>
      <c r="B263" s="4">
        <v>44499</v>
      </c>
      <c r="C263" s="35" t="s">
        <v>35</v>
      </c>
      <c r="D263" s="44" t="s">
        <v>185</v>
      </c>
      <c r="E263" s="45" t="s">
        <v>21</v>
      </c>
      <c r="F263" s="21"/>
      <c r="G263" s="194" t="s">
        <v>38</v>
      </c>
      <c r="H263" s="37"/>
      <c r="I263" s="192" t="s">
        <v>82</v>
      </c>
      <c r="J263" s="38"/>
      <c r="K263" s="54"/>
    </row>
    <row r="264" spans="1:11" ht="21" x14ac:dyDescent="0.35">
      <c r="A264" s="189"/>
      <c r="B264" s="7"/>
      <c r="C264" s="8"/>
      <c r="D264" s="46" t="s">
        <v>106</v>
      </c>
      <c r="E264" s="9" t="s">
        <v>4</v>
      </c>
      <c r="F264" s="10"/>
      <c r="G264" s="195"/>
      <c r="H264" s="37" t="s">
        <v>93</v>
      </c>
      <c r="I264" s="193"/>
      <c r="J264" s="17">
        <v>12067</v>
      </c>
      <c r="K264" s="50">
        <f>SUM(K257,J264)</f>
        <v>475625</v>
      </c>
    </row>
    <row r="265" spans="1:11" ht="18.75" x14ac:dyDescent="0.3">
      <c r="A265" s="189"/>
      <c r="B265" s="7"/>
      <c r="C265" s="8"/>
      <c r="D265" s="9"/>
      <c r="E265" s="9" t="s">
        <v>5</v>
      </c>
      <c r="F265" s="10" t="s">
        <v>12</v>
      </c>
      <c r="G265" s="195"/>
      <c r="H265" s="37" t="s">
        <v>45</v>
      </c>
      <c r="I265" s="193"/>
      <c r="J265" s="12"/>
      <c r="K265" s="47"/>
    </row>
    <row r="266" spans="1:11" ht="18.75" x14ac:dyDescent="0.3">
      <c r="A266" s="189"/>
      <c r="B266" s="7"/>
      <c r="C266" s="8"/>
      <c r="D266" s="9"/>
      <c r="E266" s="9" t="s">
        <v>6</v>
      </c>
      <c r="F266" s="10" t="s">
        <v>12</v>
      </c>
      <c r="G266" s="195"/>
      <c r="H266" s="37" t="s">
        <v>15</v>
      </c>
      <c r="I266" s="193"/>
      <c r="J266" s="12"/>
      <c r="K266" s="47"/>
    </row>
    <row r="267" spans="1:11" ht="18.75" x14ac:dyDescent="0.3">
      <c r="A267" s="189"/>
      <c r="B267" s="7"/>
      <c r="C267" s="8"/>
      <c r="D267" s="9"/>
      <c r="E267" s="9" t="s">
        <v>7</v>
      </c>
      <c r="F267" s="21" t="s">
        <v>14</v>
      </c>
      <c r="G267" s="195"/>
      <c r="H267" s="37" t="s">
        <v>47</v>
      </c>
      <c r="I267" s="193"/>
      <c r="J267" s="12"/>
      <c r="K267" s="47"/>
    </row>
    <row r="268" spans="1:11" ht="19.5" thickBot="1" x14ac:dyDescent="0.35">
      <c r="A268" s="189"/>
      <c r="B268" s="18"/>
      <c r="C268" s="19"/>
      <c r="D268" s="20"/>
      <c r="E268" s="20" t="s">
        <v>72</v>
      </c>
      <c r="F268" s="21" t="s">
        <v>14</v>
      </c>
      <c r="G268" s="195"/>
      <c r="H268" s="11" t="s">
        <v>88</v>
      </c>
      <c r="I268" s="193"/>
      <c r="J268" s="23"/>
      <c r="K268" s="51"/>
    </row>
    <row r="269" spans="1:11" ht="15.75" thickTop="1" x14ac:dyDescent="0.25">
      <c r="A269" s="55"/>
      <c r="B269" s="41"/>
      <c r="C269" s="42"/>
      <c r="D269" s="43"/>
      <c r="E269" s="43"/>
      <c r="F269" s="43"/>
      <c r="G269" s="43"/>
      <c r="H269" s="43"/>
      <c r="I269" s="43"/>
      <c r="J269" s="33"/>
      <c r="K269" s="53"/>
    </row>
    <row r="270" spans="1:11" ht="21" x14ac:dyDescent="0.35">
      <c r="A270" s="188">
        <v>39</v>
      </c>
      <c r="B270" s="4">
        <v>44499</v>
      </c>
      <c r="C270" s="35" t="s">
        <v>23</v>
      </c>
      <c r="D270" s="44" t="s">
        <v>186</v>
      </c>
      <c r="E270" s="45" t="s">
        <v>21</v>
      </c>
      <c r="F270" s="21"/>
      <c r="G270" s="190" t="s">
        <v>43</v>
      </c>
      <c r="H270" s="37"/>
      <c r="I270" s="192" t="s">
        <v>82</v>
      </c>
      <c r="J270" s="38"/>
      <c r="K270" s="54"/>
    </row>
    <row r="271" spans="1:11" ht="21" x14ac:dyDescent="0.35">
      <c r="A271" s="189"/>
      <c r="B271" s="7"/>
      <c r="C271" s="8"/>
      <c r="D271" s="46" t="s">
        <v>107</v>
      </c>
      <c r="E271" s="9" t="s">
        <v>4</v>
      </c>
      <c r="F271" s="21" t="s">
        <v>14</v>
      </c>
      <c r="G271" s="191"/>
      <c r="H271" s="37" t="s">
        <v>15</v>
      </c>
      <c r="I271" s="193"/>
      <c r="J271" s="17">
        <v>6174</v>
      </c>
      <c r="K271" s="50">
        <f>SUM(K264,J271)</f>
        <v>481799</v>
      </c>
    </row>
    <row r="272" spans="1:11" ht="18.75" x14ac:dyDescent="0.3">
      <c r="A272" s="189"/>
      <c r="B272" s="7"/>
      <c r="C272" s="8"/>
      <c r="D272" s="9"/>
      <c r="E272" s="9" t="s">
        <v>5</v>
      </c>
      <c r="F272" s="10" t="s">
        <v>12</v>
      </c>
      <c r="G272" s="191"/>
      <c r="H272" s="37" t="s">
        <v>52</v>
      </c>
      <c r="I272" s="193"/>
      <c r="J272" s="12"/>
      <c r="K272" s="47"/>
    </row>
    <row r="273" spans="1:11" ht="18.75" x14ac:dyDescent="0.3">
      <c r="A273" s="189"/>
      <c r="B273" s="7"/>
      <c r="C273" s="8"/>
      <c r="D273" s="9"/>
      <c r="E273" s="9" t="s">
        <v>6</v>
      </c>
      <c r="F273" s="21" t="s">
        <v>14</v>
      </c>
      <c r="G273" s="191"/>
      <c r="H273" s="37" t="s">
        <v>54</v>
      </c>
      <c r="I273" s="193"/>
      <c r="J273" s="12"/>
      <c r="K273" s="47"/>
    </row>
    <row r="274" spans="1:11" ht="18.75" x14ac:dyDescent="0.3">
      <c r="A274" s="189"/>
      <c r="B274" s="7"/>
      <c r="C274" s="8"/>
      <c r="D274" s="9"/>
      <c r="E274" s="9" t="s">
        <v>7</v>
      </c>
      <c r="F274" s="10" t="s">
        <v>12</v>
      </c>
      <c r="G274" s="191"/>
      <c r="H274" s="37" t="s">
        <v>93</v>
      </c>
      <c r="I274" s="193"/>
      <c r="J274" s="12"/>
      <c r="K274" s="47"/>
    </row>
    <row r="275" spans="1:11" ht="19.5" thickBot="1" x14ac:dyDescent="0.35">
      <c r="A275" s="189"/>
      <c r="B275" s="18"/>
      <c r="C275" s="19"/>
      <c r="D275" s="20"/>
      <c r="E275" s="20" t="s">
        <v>72</v>
      </c>
      <c r="F275" s="10" t="s">
        <v>12</v>
      </c>
      <c r="G275" s="191"/>
      <c r="H275" s="11" t="s">
        <v>55</v>
      </c>
      <c r="I275" s="193"/>
      <c r="J275" s="23"/>
      <c r="K275" s="51"/>
    </row>
    <row r="276" spans="1:11" ht="15.75" thickTop="1" x14ac:dyDescent="0.25">
      <c r="A276" s="55"/>
      <c r="B276" s="41"/>
      <c r="C276" s="42"/>
      <c r="D276" s="43"/>
      <c r="E276" s="43"/>
      <c r="F276" s="43"/>
      <c r="G276" s="43"/>
      <c r="H276" s="43"/>
      <c r="I276" s="43"/>
      <c r="J276" s="33"/>
      <c r="K276" s="53"/>
    </row>
    <row r="277" spans="1:11" ht="21" x14ac:dyDescent="0.35">
      <c r="A277" s="188">
        <v>40</v>
      </c>
      <c r="B277" s="4">
        <v>44499</v>
      </c>
      <c r="C277" s="35" t="s">
        <v>20</v>
      </c>
      <c r="D277" s="44" t="s">
        <v>187</v>
      </c>
      <c r="E277" s="45" t="s">
        <v>21</v>
      </c>
      <c r="F277" s="21"/>
      <c r="G277" s="190" t="s">
        <v>43</v>
      </c>
      <c r="H277" s="37"/>
      <c r="I277" s="192" t="s">
        <v>82</v>
      </c>
      <c r="J277" s="38"/>
      <c r="K277" s="54"/>
    </row>
    <row r="278" spans="1:11" ht="21" x14ac:dyDescent="0.35">
      <c r="A278" s="189"/>
      <c r="B278" s="7"/>
      <c r="C278" s="8"/>
      <c r="D278" s="46" t="s">
        <v>108</v>
      </c>
      <c r="E278" s="9" t="s">
        <v>4</v>
      </c>
      <c r="F278" s="10" t="s">
        <v>12</v>
      </c>
      <c r="G278" s="191"/>
      <c r="H278" s="37" t="s">
        <v>15</v>
      </c>
      <c r="I278" s="193"/>
      <c r="J278" s="17">
        <v>4140</v>
      </c>
      <c r="K278" s="50">
        <f>SUM(K271,J278)</f>
        <v>485939</v>
      </c>
    </row>
    <row r="279" spans="1:11" ht="18.75" x14ac:dyDescent="0.3">
      <c r="A279" s="189"/>
      <c r="B279" s="7"/>
      <c r="C279" s="8"/>
      <c r="D279" s="9"/>
      <c r="E279" s="9" t="s">
        <v>5</v>
      </c>
      <c r="F279" s="21" t="s">
        <v>14</v>
      </c>
      <c r="G279" s="191"/>
      <c r="H279" s="37" t="s">
        <v>88</v>
      </c>
      <c r="I279" s="193"/>
      <c r="J279" s="12"/>
      <c r="K279" s="47"/>
    </row>
    <row r="280" spans="1:11" ht="18.75" x14ac:dyDescent="0.3">
      <c r="A280" s="189"/>
      <c r="B280" s="7"/>
      <c r="C280" s="8"/>
      <c r="D280" s="9"/>
      <c r="E280" s="9" t="s">
        <v>6</v>
      </c>
      <c r="F280" s="10" t="s">
        <v>12</v>
      </c>
      <c r="G280" s="191"/>
      <c r="H280" s="37" t="s">
        <v>54</v>
      </c>
      <c r="I280" s="193"/>
      <c r="J280" s="12"/>
      <c r="K280" s="47"/>
    </row>
    <row r="281" spans="1:11" ht="18.75" x14ac:dyDescent="0.3">
      <c r="A281" s="189"/>
      <c r="B281" s="7"/>
      <c r="C281" s="8"/>
      <c r="D281" s="9"/>
      <c r="E281" s="9" t="s">
        <v>7</v>
      </c>
      <c r="F281" s="10" t="s">
        <v>12</v>
      </c>
      <c r="G281" s="191"/>
      <c r="H281" s="37" t="s">
        <v>93</v>
      </c>
      <c r="I281" s="193"/>
      <c r="J281" s="12"/>
      <c r="K281" s="47"/>
    </row>
    <row r="282" spans="1:11" ht="19.5" thickBot="1" x14ac:dyDescent="0.35">
      <c r="A282" s="189"/>
      <c r="B282" s="18"/>
      <c r="C282" s="19"/>
      <c r="D282" s="20"/>
      <c r="E282" s="20" t="s">
        <v>72</v>
      </c>
      <c r="F282" s="10" t="s">
        <v>12</v>
      </c>
      <c r="G282" s="191"/>
      <c r="H282" s="11" t="s">
        <v>39</v>
      </c>
      <c r="I282" s="193"/>
      <c r="J282" s="23"/>
      <c r="K282" s="51"/>
    </row>
    <row r="283" spans="1:11" ht="16.5" thickTop="1" thickBot="1" x14ac:dyDescent="0.3">
      <c r="A283" s="56"/>
      <c r="B283" s="57"/>
      <c r="C283" s="58"/>
      <c r="D283" s="59"/>
      <c r="E283" s="59"/>
      <c r="F283" s="59"/>
      <c r="G283" s="59"/>
      <c r="H283" s="59"/>
      <c r="I283" s="59"/>
      <c r="J283" s="60"/>
      <c r="K283" s="61"/>
    </row>
    <row r="284" spans="1:11" ht="15.75" thickBot="1" x14ac:dyDescent="0.3"/>
    <row r="285" spans="1:11" ht="39.950000000000003" customHeight="1" thickBot="1" x14ac:dyDescent="0.75">
      <c r="A285" s="184" t="s">
        <v>109</v>
      </c>
      <c r="B285" s="185"/>
      <c r="C285" s="185"/>
      <c r="D285" s="186" t="s">
        <v>147</v>
      </c>
      <c r="E285" s="186"/>
      <c r="F285" s="186"/>
      <c r="G285" s="186"/>
      <c r="H285" s="186"/>
      <c r="I285" s="186"/>
      <c r="J285" s="186"/>
      <c r="K285" s="187"/>
    </row>
    <row r="289" spans="1:6" ht="15.75" thickBot="1" x14ac:dyDescent="0.3"/>
    <row r="290" spans="1:6" ht="19.5" customHeight="1" x14ac:dyDescent="0.3">
      <c r="A290" s="175" t="s">
        <v>784</v>
      </c>
      <c r="B290" s="176"/>
      <c r="C290" s="177"/>
      <c r="D290" s="86" t="s">
        <v>833</v>
      </c>
      <c r="E290" s="77">
        <v>40</v>
      </c>
      <c r="F290" s="80">
        <v>1</v>
      </c>
    </row>
    <row r="291" spans="1:6" ht="19.5" customHeight="1" x14ac:dyDescent="0.3">
      <c r="A291" s="178"/>
      <c r="B291" s="179"/>
      <c r="C291" s="180"/>
      <c r="D291" s="84" t="s">
        <v>834</v>
      </c>
      <c r="E291" s="78">
        <v>10</v>
      </c>
      <c r="F291" s="81">
        <f>AVERAGE(E291*F290)/E290</f>
        <v>0.25</v>
      </c>
    </row>
    <row r="292" spans="1:6" ht="19.5" customHeight="1" x14ac:dyDescent="0.3">
      <c r="A292" s="178"/>
      <c r="B292" s="179"/>
      <c r="C292" s="180"/>
      <c r="D292" s="83" t="s">
        <v>835</v>
      </c>
      <c r="E292" s="78">
        <v>26</v>
      </c>
      <c r="F292" s="81">
        <f t="shared" ref="F292:F293" si="0">AVERAGE(E292*F291)/E291</f>
        <v>0.65</v>
      </c>
    </row>
    <row r="293" spans="1:6" ht="19.5" customHeight="1" thickBot="1" x14ac:dyDescent="0.35">
      <c r="A293" s="181"/>
      <c r="B293" s="182"/>
      <c r="C293" s="183"/>
      <c r="D293" s="85" t="s">
        <v>836</v>
      </c>
      <c r="E293" s="79">
        <v>4</v>
      </c>
      <c r="F293" s="82">
        <f t="shared" si="0"/>
        <v>0.1</v>
      </c>
    </row>
  </sheetData>
  <mergeCells count="124">
    <mergeCell ref="A88:A93"/>
    <mergeCell ref="G88:G93"/>
    <mergeCell ref="I88:I93"/>
    <mergeCell ref="A74:A79"/>
    <mergeCell ref="G74:G79"/>
    <mergeCell ref="I74:I79"/>
    <mergeCell ref="A81:A86"/>
    <mergeCell ref="G81:G86"/>
    <mergeCell ref="I81:I86"/>
    <mergeCell ref="I53:I58"/>
    <mergeCell ref="G46:G51"/>
    <mergeCell ref="I46:I51"/>
    <mergeCell ref="A60:A65"/>
    <mergeCell ref="G60:G65"/>
    <mergeCell ref="I60:I65"/>
    <mergeCell ref="A67:A72"/>
    <mergeCell ref="G67:G72"/>
    <mergeCell ref="I67:I72"/>
    <mergeCell ref="G11:G16"/>
    <mergeCell ref="G18:G23"/>
    <mergeCell ref="G25:G30"/>
    <mergeCell ref="A4:A9"/>
    <mergeCell ref="A11:A16"/>
    <mergeCell ref="A18:A23"/>
    <mergeCell ref="A25:A30"/>
    <mergeCell ref="A32:A37"/>
    <mergeCell ref="A53:A58"/>
    <mergeCell ref="G53:G58"/>
    <mergeCell ref="A109:A114"/>
    <mergeCell ref="G109:G114"/>
    <mergeCell ref="I109:I114"/>
    <mergeCell ref="A116:A121"/>
    <mergeCell ref="G116:G121"/>
    <mergeCell ref="I116:I121"/>
    <mergeCell ref="A1:K1"/>
    <mergeCell ref="A95:A100"/>
    <mergeCell ref="G95:G100"/>
    <mergeCell ref="I95:I100"/>
    <mergeCell ref="A102:A107"/>
    <mergeCell ref="G102:G107"/>
    <mergeCell ref="I102:I107"/>
    <mergeCell ref="A39:A44"/>
    <mergeCell ref="A46:A51"/>
    <mergeCell ref="G32:G37"/>
    <mergeCell ref="G39:G44"/>
    <mergeCell ref="I4:I9"/>
    <mergeCell ref="I11:I16"/>
    <mergeCell ref="I18:I23"/>
    <mergeCell ref="I25:I30"/>
    <mergeCell ref="I32:I37"/>
    <mergeCell ref="I39:I44"/>
    <mergeCell ref="G4:G9"/>
    <mergeCell ref="A137:A142"/>
    <mergeCell ref="G137:G142"/>
    <mergeCell ref="I137:I142"/>
    <mergeCell ref="A144:A149"/>
    <mergeCell ref="G144:G149"/>
    <mergeCell ref="I144:I149"/>
    <mergeCell ref="A123:A128"/>
    <mergeCell ref="G123:G128"/>
    <mergeCell ref="I123:I128"/>
    <mergeCell ref="A130:A135"/>
    <mergeCell ref="G130:G135"/>
    <mergeCell ref="I130:I135"/>
    <mergeCell ref="A165:A170"/>
    <mergeCell ref="G165:G170"/>
    <mergeCell ref="I165:I170"/>
    <mergeCell ref="A172:A177"/>
    <mergeCell ref="G172:G177"/>
    <mergeCell ref="I172:I177"/>
    <mergeCell ref="A151:A156"/>
    <mergeCell ref="G151:G156"/>
    <mergeCell ref="I151:I156"/>
    <mergeCell ref="A158:A163"/>
    <mergeCell ref="G158:G163"/>
    <mergeCell ref="I158:I163"/>
    <mergeCell ref="A193:A198"/>
    <mergeCell ref="G193:G198"/>
    <mergeCell ref="I193:I198"/>
    <mergeCell ref="A200:A205"/>
    <mergeCell ref="G200:G205"/>
    <mergeCell ref="I200:I205"/>
    <mergeCell ref="A179:A184"/>
    <mergeCell ref="G179:G184"/>
    <mergeCell ref="I179:I184"/>
    <mergeCell ref="A186:A191"/>
    <mergeCell ref="G186:G191"/>
    <mergeCell ref="I186:I191"/>
    <mergeCell ref="A221:A226"/>
    <mergeCell ref="G221:G226"/>
    <mergeCell ref="I221:I226"/>
    <mergeCell ref="A228:A233"/>
    <mergeCell ref="G228:G233"/>
    <mergeCell ref="I228:I233"/>
    <mergeCell ref="A207:A212"/>
    <mergeCell ref="G207:G212"/>
    <mergeCell ref="I207:I212"/>
    <mergeCell ref="A214:A219"/>
    <mergeCell ref="G214:G219"/>
    <mergeCell ref="I214:I219"/>
    <mergeCell ref="A249:A254"/>
    <mergeCell ref="G249:G254"/>
    <mergeCell ref="I249:I254"/>
    <mergeCell ref="A256:A261"/>
    <mergeCell ref="G256:G261"/>
    <mergeCell ref="I256:I261"/>
    <mergeCell ref="A235:A240"/>
    <mergeCell ref="G235:G240"/>
    <mergeCell ref="I235:I240"/>
    <mergeCell ref="A242:A247"/>
    <mergeCell ref="G242:G247"/>
    <mergeCell ref="I242:I247"/>
    <mergeCell ref="A290:C293"/>
    <mergeCell ref="A285:C285"/>
    <mergeCell ref="D285:K285"/>
    <mergeCell ref="A277:A282"/>
    <mergeCell ref="G277:G282"/>
    <mergeCell ref="I277:I282"/>
    <mergeCell ref="A263:A268"/>
    <mergeCell ref="G263:G268"/>
    <mergeCell ref="I263:I268"/>
    <mergeCell ref="A270:A275"/>
    <mergeCell ref="G270:G275"/>
    <mergeCell ref="I270:I275"/>
  </mergeCells>
  <phoneticPr fontId="9" type="noConversion"/>
  <pageMargins left="0.70866141732283472" right="0.70866141732283472" top="0.27559055118110237" bottom="0.27559055118110237" header="0.31496062992125984" footer="0.31496062992125984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"/>
  <sheetViews>
    <sheetView zoomScale="120" zoomScaleNormal="120" workbookViewId="0">
      <pane xSplit="1" ySplit="3" topLeftCell="B157" activePane="bottomRight" state="frozen"/>
      <selection pane="topRight" activeCell="B1" sqref="B1"/>
      <selection pane="bottomLeft" activeCell="A4" sqref="A4"/>
      <selection pane="bottomRight" activeCell="A170" sqref="A170:F173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5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2.7109375" customWidth="1"/>
  </cols>
  <sheetData>
    <row r="1" spans="1:11" ht="27.95" customHeight="1" thickBot="1" x14ac:dyDescent="0.55000000000000004">
      <c r="A1" s="198" t="s">
        <v>467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0.100000000000001" customHeight="1" x14ac:dyDescent="0.35">
      <c r="A4" s="188">
        <v>1</v>
      </c>
      <c r="B4" s="4">
        <v>44501</v>
      </c>
      <c r="C4" s="5" t="s">
        <v>23</v>
      </c>
      <c r="D4" s="32" t="s">
        <v>188</v>
      </c>
      <c r="E4" s="9" t="s">
        <v>21</v>
      </c>
      <c r="F4" s="10" t="s">
        <v>12</v>
      </c>
      <c r="G4" s="202" t="s">
        <v>43</v>
      </c>
      <c r="H4" s="11" t="s">
        <v>57</v>
      </c>
      <c r="I4" s="203" t="s">
        <v>30</v>
      </c>
      <c r="J4" s="16">
        <v>2496</v>
      </c>
      <c r="K4" s="50">
        <f>SUM(J4)</f>
        <v>2496</v>
      </c>
    </row>
    <row r="5" spans="1:11" ht="20.100000000000001" customHeight="1" x14ac:dyDescent="0.35">
      <c r="A5" s="189"/>
      <c r="B5" s="7"/>
      <c r="C5" s="8"/>
      <c r="D5" s="32" t="s">
        <v>110</v>
      </c>
      <c r="E5" s="9" t="s">
        <v>4</v>
      </c>
      <c r="F5" s="10" t="s">
        <v>12</v>
      </c>
      <c r="G5" s="191"/>
      <c r="H5" s="11" t="s">
        <v>47</v>
      </c>
      <c r="I5" s="193"/>
      <c r="J5" s="16"/>
      <c r="K5" s="50"/>
    </row>
    <row r="6" spans="1:11" ht="20.100000000000001" customHeight="1" x14ac:dyDescent="0.3">
      <c r="A6" s="189"/>
      <c r="B6" s="7"/>
      <c r="C6" s="8"/>
      <c r="D6" s="9"/>
      <c r="E6" s="9" t="s">
        <v>5</v>
      </c>
      <c r="F6" s="10" t="s">
        <v>12</v>
      </c>
      <c r="G6" s="191"/>
      <c r="H6" s="11" t="s">
        <v>88</v>
      </c>
      <c r="I6" s="193"/>
      <c r="J6" s="12"/>
      <c r="K6" s="47"/>
    </row>
    <row r="7" spans="1:11" ht="20.100000000000001" customHeight="1" x14ac:dyDescent="0.3">
      <c r="A7" s="189"/>
      <c r="B7" s="7"/>
      <c r="C7" s="8"/>
      <c r="D7" s="9"/>
      <c r="E7" s="9" t="s">
        <v>6</v>
      </c>
      <c r="F7" s="10" t="s">
        <v>12</v>
      </c>
      <c r="G7" s="191"/>
      <c r="H7" s="11" t="s">
        <v>52</v>
      </c>
      <c r="I7" s="193"/>
      <c r="J7" s="12"/>
      <c r="K7" s="47"/>
    </row>
    <row r="8" spans="1:11" ht="20.100000000000001" customHeight="1" x14ac:dyDescent="0.3">
      <c r="A8" s="189"/>
      <c r="B8" s="7"/>
      <c r="C8" s="8"/>
      <c r="D8" s="9"/>
      <c r="E8" s="9" t="s">
        <v>7</v>
      </c>
      <c r="F8" s="13" t="s">
        <v>14</v>
      </c>
      <c r="G8" s="191"/>
      <c r="H8" s="11" t="s">
        <v>88</v>
      </c>
      <c r="I8" s="193"/>
      <c r="J8" s="12"/>
      <c r="K8" s="47"/>
    </row>
    <row r="9" spans="1:11" ht="20.100000000000001" customHeight="1" thickBot="1" x14ac:dyDescent="0.35">
      <c r="A9" s="201"/>
      <c r="B9" s="34"/>
      <c r="C9" s="19"/>
      <c r="D9" s="20"/>
      <c r="E9" s="20" t="s">
        <v>72</v>
      </c>
      <c r="F9" s="14" t="s">
        <v>12</v>
      </c>
      <c r="G9" s="191"/>
      <c r="H9" s="22" t="s">
        <v>27</v>
      </c>
      <c r="I9" s="204"/>
      <c r="J9" s="23"/>
      <c r="K9" s="51"/>
    </row>
    <row r="10" spans="1:11" ht="20.100000000000001" customHeight="1" thickTop="1" x14ac:dyDescent="0.3">
      <c r="A10" s="52"/>
      <c r="B10" s="40"/>
      <c r="C10" s="25"/>
      <c r="D10" s="26"/>
      <c r="E10" s="26"/>
      <c r="F10" s="26"/>
      <c r="G10" s="26"/>
      <c r="H10" s="27"/>
      <c r="I10" s="26"/>
      <c r="J10" s="28"/>
      <c r="K10" s="53"/>
    </row>
    <row r="11" spans="1:11" ht="20.100000000000001" customHeight="1" x14ac:dyDescent="0.35">
      <c r="A11" s="188">
        <v>2</v>
      </c>
      <c r="B11" s="4">
        <v>44502</v>
      </c>
      <c r="C11" s="5" t="s">
        <v>35</v>
      </c>
      <c r="D11" s="46" t="s">
        <v>189</v>
      </c>
      <c r="E11" s="9" t="s">
        <v>21</v>
      </c>
      <c r="F11" s="10" t="s">
        <v>12</v>
      </c>
      <c r="G11" s="202" t="s">
        <v>43</v>
      </c>
      <c r="H11" s="11" t="s">
        <v>57</v>
      </c>
      <c r="I11" s="203" t="s">
        <v>18</v>
      </c>
      <c r="J11" s="17">
        <v>3206</v>
      </c>
      <c r="K11" s="50">
        <f>SUM(K4,J11)</f>
        <v>5702</v>
      </c>
    </row>
    <row r="12" spans="1:11" ht="20.100000000000001" customHeight="1" x14ac:dyDescent="0.3">
      <c r="A12" s="189"/>
      <c r="B12" s="7"/>
      <c r="C12" s="8"/>
      <c r="D12" s="46" t="s">
        <v>111</v>
      </c>
      <c r="E12" s="9" t="s">
        <v>4</v>
      </c>
      <c r="F12" s="10" t="s">
        <v>12</v>
      </c>
      <c r="G12" s="191"/>
      <c r="H12" s="11" t="s">
        <v>26</v>
      </c>
      <c r="I12" s="193"/>
      <c r="J12" s="12"/>
      <c r="K12" s="47"/>
    </row>
    <row r="13" spans="1:11" ht="20.100000000000001" customHeight="1" x14ac:dyDescent="0.3">
      <c r="A13" s="189"/>
      <c r="B13" s="7"/>
      <c r="C13" s="8"/>
      <c r="D13" s="9"/>
      <c r="E13" s="9" t="s">
        <v>5</v>
      </c>
      <c r="F13" s="10" t="s">
        <v>12</v>
      </c>
      <c r="G13" s="191"/>
      <c r="H13" s="11" t="s">
        <v>112</v>
      </c>
      <c r="I13" s="193"/>
      <c r="J13" s="12"/>
      <c r="K13" s="47"/>
    </row>
    <row r="14" spans="1:11" ht="20.100000000000001" customHeight="1" x14ac:dyDescent="0.3">
      <c r="A14" s="189"/>
      <c r="B14" s="7"/>
      <c r="C14" s="8"/>
      <c r="D14" s="9"/>
      <c r="E14" s="9" t="s">
        <v>6</v>
      </c>
      <c r="F14" s="13" t="s">
        <v>14</v>
      </c>
      <c r="G14" s="191"/>
      <c r="H14" s="11" t="s">
        <v>26</v>
      </c>
      <c r="I14" s="193"/>
      <c r="J14" s="12"/>
      <c r="K14" s="47"/>
    </row>
    <row r="15" spans="1:11" ht="20.100000000000001" customHeight="1" x14ac:dyDescent="0.3">
      <c r="A15" s="189"/>
      <c r="B15" s="7"/>
      <c r="C15" s="8"/>
      <c r="D15" s="9"/>
      <c r="E15" s="9" t="s">
        <v>7</v>
      </c>
      <c r="F15" s="10" t="s">
        <v>12</v>
      </c>
      <c r="G15" s="191"/>
      <c r="H15" s="11" t="s">
        <v>101</v>
      </c>
      <c r="I15" s="193"/>
      <c r="J15" s="12"/>
      <c r="K15" s="47"/>
    </row>
    <row r="16" spans="1:11" ht="20.100000000000001" customHeight="1" thickBot="1" x14ac:dyDescent="0.35">
      <c r="A16" s="201"/>
      <c r="B16" s="34"/>
      <c r="C16" s="19"/>
      <c r="D16" s="20"/>
      <c r="E16" s="20" t="s">
        <v>72</v>
      </c>
      <c r="F16" s="10" t="s">
        <v>12</v>
      </c>
      <c r="G16" s="191"/>
      <c r="H16" s="22" t="s">
        <v>47</v>
      </c>
      <c r="I16" s="204"/>
      <c r="J16" s="23"/>
      <c r="K16" s="51"/>
    </row>
    <row r="17" spans="1:11" ht="20.100000000000001" customHeight="1" thickTop="1" x14ac:dyDescent="0.3">
      <c r="A17" s="52"/>
      <c r="B17" s="40"/>
      <c r="C17" s="25"/>
      <c r="D17" s="26"/>
      <c r="E17" s="26"/>
      <c r="F17" s="26"/>
      <c r="G17" s="26"/>
      <c r="H17" s="27"/>
      <c r="I17" s="26"/>
      <c r="J17" s="28"/>
      <c r="K17" s="53"/>
    </row>
    <row r="18" spans="1:11" ht="21" x14ac:dyDescent="0.35">
      <c r="A18" s="188">
        <v>3</v>
      </c>
      <c r="B18" s="4">
        <v>44502</v>
      </c>
      <c r="C18" s="5" t="s">
        <v>23</v>
      </c>
      <c r="D18" s="46" t="s">
        <v>190</v>
      </c>
      <c r="E18" s="9" t="s">
        <v>21</v>
      </c>
      <c r="F18" s="10"/>
      <c r="G18" s="205" t="s">
        <v>32</v>
      </c>
      <c r="H18" s="11"/>
      <c r="I18" s="203" t="s">
        <v>18</v>
      </c>
      <c r="J18" s="17">
        <v>33037</v>
      </c>
      <c r="K18" s="50">
        <f>SUM(K11,J18)</f>
        <v>38739</v>
      </c>
    </row>
    <row r="19" spans="1:11" ht="18.75" x14ac:dyDescent="0.3">
      <c r="A19" s="189"/>
      <c r="B19" s="7"/>
      <c r="C19" s="8"/>
      <c r="D19" s="46" t="s">
        <v>113</v>
      </c>
      <c r="E19" s="9" t="s">
        <v>4</v>
      </c>
      <c r="F19" s="13" t="s">
        <v>14</v>
      </c>
      <c r="G19" s="197"/>
      <c r="H19" s="11" t="s">
        <v>16</v>
      </c>
      <c r="I19" s="193"/>
      <c r="J19" s="12"/>
      <c r="K19" s="47"/>
    </row>
    <row r="20" spans="1:11" ht="18.75" x14ac:dyDescent="0.3">
      <c r="A20" s="189"/>
      <c r="B20" s="7"/>
      <c r="C20" s="8"/>
      <c r="D20" s="9"/>
      <c r="E20" s="9" t="s">
        <v>5</v>
      </c>
      <c r="F20" s="10" t="s">
        <v>12</v>
      </c>
      <c r="G20" s="197"/>
      <c r="H20" s="11" t="s">
        <v>56</v>
      </c>
      <c r="I20" s="193"/>
      <c r="J20" s="12"/>
      <c r="K20" s="47"/>
    </row>
    <row r="21" spans="1:11" ht="18.75" x14ac:dyDescent="0.3">
      <c r="A21" s="189"/>
      <c r="B21" s="7"/>
      <c r="C21" s="8"/>
      <c r="D21" s="9"/>
      <c r="E21" s="9" t="s">
        <v>6</v>
      </c>
      <c r="F21" s="13" t="s">
        <v>14</v>
      </c>
      <c r="G21" s="197"/>
      <c r="H21" s="11" t="s">
        <v>16</v>
      </c>
      <c r="I21" s="193"/>
      <c r="J21" s="12"/>
      <c r="K21" s="47"/>
    </row>
    <row r="22" spans="1:11" ht="18.75" x14ac:dyDescent="0.3">
      <c r="A22" s="189"/>
      <c r="B22" s="7"/>
      <c r="C22" s="8"/>
      <c r="D22" s="9"/>
      <c r="E22" s="9" t="s">
        <v>7</v>
      </c>
      <c r="F22" s="13" t="s">
        <v>14</v>
      </c>
      <c r="G22" s="197"/>
      <c r="H22" s="11" t="s">
        <v>93</v>
      </c>
      <c r="I22" s="193"/>
      <c r="J22" s="12"/>
      <c r="K22" s="47"/>
    </row>
    <row r="23" spans="1:11" ht="19.5" thickBot="1" x14ac:dyDescent="0.35">
      <c r="A23" s="201"/>
      <c r="B23" s="34"/>
      <c r="C23" s="19"/>
      <c r="D23" s="20"/>
      <c r="E23" s="20" t="s">
        <v>72</v>
      </c>
      <c r="F23" s="13" t="s">
        <v>14</v>
      </c>
      <c r="G23" s="197"/>
      <c r="H23" s="22" t="s">
        <v>29</v>
      </c>
      <c r="I23" s="204"/>
      <c r="J23" s="23"/>
      <c r="K23" s="51"/>
    </row>
    <row r="24" spans="1:11" ht="19.5" thickTop="1" x14ac:dyDescent="0.3">
      <c r="A24" s="52"/>
      <c r="B24" s="40"/>
      <c r="C24" s="25"/>
      <c r="D24" s="26"/>
      <c r="E24" s="26"/>
      <c r="F24" s="26"/>
      <c r="G24" s="26"/>
      <c r="H24" s="27"/>
      <c r="I24" s="26"/>
      <c r="J24" s="28"/>
      <c r="K24" s="53"/>
    </row>
    <row r="25" spans="1:11" ht="21" customHeight="1" x14ac:dyDescent="0.35">
      <c r="A25" s="188">
        <v>4</v>
      </c>
      <c r="B25" s="4">
        <v>44508</v>
      </c>
      <c r="C25" s="5" t="s">
        <v>35</v>
      </c>
      <c r="D25" s="46" t="s">
        <v>191</v>
      </c>
      <c r="E25" s="9" t="s">
        <v>21</v>
      </c>
      <c r="F25" s="10"/>
      <c r="G25" s="202" t="s">
        <v>43</v>
      </c>
      <c r="H25" s="11"/>
      <c r="I25" s="203" t="s">
        <v>61</v>
      </c>
      <c r="J25" s="17">
        <v>2818</v>
      </c>
      <c r="K25" s="50">
        <f>SUM(K18,J25)</f>
        <v>41557</v>
      </c>
    </row>
    <row r="26" spans="1:11" ht="18.75" customHeight="1" x14ac:dyDescent="0.3">
      <c r="A26" s="189"/>
      <c r="B26" s="7"/>
      <c r="C26" s="8"/>
      <c r="D26" s="46" t="s">
        <v>114</v>
      </c>
      <c r="E26" s="9" t="s">
        <v>4</v>
      </c>
      <c r="F26" s="10" t="s">
        <v>12</v>
      </c>
      <c r="G26" s="191"/>
      <c r="H26" s="11" t="s">
        <v>44</v>
      </c>
      <c r="I26" s="193"/>
      <c r="J26" s="12"/>
      <c r="K26" s="47"/>
    </row>
    <row r="27" spans="1:11" ht="18.75" customHeight="1" x14ac:dyDescent="0.3">
      <c r="A27" s="189"/>
      <c r="B27" s="7"/>
      <c r="C27" s="8"/>
      <c r="D27" s="9"/>
      <c r="E27" s="9" t="s">
        <v>5</v>
      </c>
      <c r="F27" s="10" t="s">
        <v>12</v>
      </c>
      <c r="G27" s="191"/>
      <c r="H27" s="11" t="s">
        <v>16</v>
      </c>
      <c r="I27" s="193"/>
      <c r="J27" s="12"/>
      <c r="K27" s="47"/>
    </row>
    <row r="28" spans="1:11" ht="18.75" customHeight="1" x14ac:dyDescent="0.3">
      <c r="A28" s="189"/>
      <c r="B28" s="7"/>
      <c r="C28" s="8"/>
      <c r="D28" s="9"/>
      <c r="E28" s="9" t="s">
        <v>6</v>
      </c>
      <c r="F28" s="10" t="s">
        <v>12</v>
      </c>
      <c r="G28" s="191"/>
      <c r="H28" s="11" t="s">
        <v>33</v>
      </c>
      <c r="I28" s="193"/>
      <c r="J28" s="12"/>
      <c r="K28" s="47"/>
    </row>
    <row r="29" spans="1:11" ht="18.75" customHeight="1" x14ac:dyDescent="0.3">
      <c r="A29" s="189"/>
      <c r="B29" s="7"/>
      <c r="C29" s="8"/>
      <c r="D29" s="9"/>
      <c r="E29" s="9" t="s">
        <v>7</v>
      </c>
      <c r="F29" s="10" t="s">
        <v>12</v>
      </c>
      <c r="G29" s="191"/>
      <c r="H29" s="11" t="s">
        <v>40</v>
      </c>
      <c r="I29" s="193"/>
      <c r="J29" s="12"/>
      <c r="K29" s="47"/>
    </row>
    <row r="30" spans="1:11" ht="19.5" customHeight="1" thickBot="1" x14ac:dyDescent="0.35">
      <c r="A30" s="201"/>
      <c r="B30" s="34"/>
      <c r="C30" s="19"/>
      <c r="D30" s="20"/>
      <c r="E30" s="20" t="s">
        <v>72</v>
      </c>
      <c r="F30" s="13" t="s">
        <v>14</v>
      </c>
      <c r="G30" s="191"/>
      <c r="H30" s="22" t="s">
        <v>16</v>
      </c>
      <c r="I30" s="204"/>
      <c r="J30" s="23"/>
      <c r="K30" s="51"/>
    </row>
    <row r="31" spans="1:11" ht="19.5" thickTop="1" x14ac:dyDescent="0.3">
      <c r="A31" s="52"/>
      <c r="B31" s="40"/>
      <c r="C31" s="25"/>
      <c r="D31" s="26"/>
      <c r="E31" s="26"/>
      <c r="F31" s="26"/>
      <c r="G31" s="26"/>
      <c r="H31" s="27"/>
      <c r="I31" s="26"/>
      <c r="J31" s="28"/>
      <c r="K31" s="53"/>
    </row>
    <row r="32" spans="1:11" ht="21" customHeight="1" x14ac:dyDescent="0.35">
      <c r="A32" s="188">
        <v>5</v>
      </c>
      <c r="B32" s="4">
        <v>44509</v>
      </c>
      <c r="C32" s="5" t="s">
        <v>23</v>
      </c>
      <c r="D32" s="46" t="s">
        <v>192</v>
      </c>
      <c r="E32" s="9" t="s">
        <v>21</v>
      </c>
      <c r="F32" s="10"/>
      <c r="G32" s="205" t="s">
        <v>32</v>
      </c>
      <c r="H32" s="11"/>
      <c r="I32" s="203" t="s">
        <v>30</v>
      </c>
      <c r="J32" s="17">
        <v>44876</v>
      </c>
      <c r="K32" s="50">
        <f>SUM(K25,J32)</f>
        <v>86433</v>
      </c>
    </row>
    <row r="33" spans="1:11" ht="18.75" customHeight="1" x14ac:dyDescent="0.3">
      <c r="A33" s="189"/>
      <c r="B33" s="7"/>
      <c r="C33" s="8"/>
      <c r="D33" s="46" t="s">
        <v>115</v>
      </c>
      <c r="E33" s="9" t="s">
        <v>4</v>
      </c>
      <c r="F33" s="13" t="s">
        <v>14</v>
      </c>
      <c r="G33" s="197"/>
      <c r="H33" s="11" t="s">
        <v>52</v>
      </c>
      <c r="I33" s="193"/>
      <c r="J33" s="12"/>
      <c r="K33" s="47"/>
    </row>
    <row r="34" spans="1:11" ht="18.75" customHeight="1" x14ac:dyDescent="0.3">
      <c r="A34" s="189"/>
      <c r="B34" s="7"/>
      <c r="C34" s="8"/>
      <c r="D34" s="9"/>
      <c r="E34" s="9" t="s">
        <v>5</v>
      </c>
      <c r="F34" s="13" t="s">
        <v>14</v>
      </c>
      <c r="G34" s="197"/>
      <c r="H34" s="11" t="s">
        <v>88</v>
      </c>
      <c r="I34" s="193"/>
      <c r="J34" s="12"/>
      <c r="K34" s="47"/>
    </row>
    <row r="35" spans="1:11" ht="18.75" customHeight="1" x14ac:dyDescent="0.3">
      <c r="A35" s="189"/>
      <c r="B35" s="7"/>
      <c r="C35" s="8"/>
      <c r="D35" s="9"/>
      <c r="E35" s="9" t="s">
        <v>6</v>
      </c>
      <c r="F35" s="13" t="s">
        <v>14</v>
      </c>
      <c r="G35" s="197"/>
      <c r="H35" s="11" t="s">
        <v>17</v>
      </c>
      <c r="I35" s="193"/>
      <c r="J35" s="12"/>
      <c r="K35" s="47"/>
    </row>
    <row r="36" spans="1:11" ht="18.75" customHeight="1" x14ac:dyDescent="0.3">
      <c r="A36" s="189"/>
      <c r="B36" s="7"/>
      <c r="C36" s="8"/>
      <c r="D36" s="9"/>
      <c r="E36" s="9" t="s">
        <v>7</v>
      </c>
      <c r="F36" s="13" t="s">
        <v>14</v>
      </c>
      <c r="G36" s="197"/>
      <c r="H36" s="11" t="s">
        <v>65</v>
      </c>
      <c r="I36" s="193"/>
      <c r="J36" s="12"/>
      <c r="K36" s="47"/>
    </row>
    <row r="37" spans="1:11" ht="19.5" customHeight="1" thickBot="1" x14ac:dyDescent="0.35">
      <c r="A37" s="201"/>
      <c r="B37" s="34"/>
      <c r="C37" s="19"/>
      <c r="D37" s="20"/>
      <c r="E37" s="20" t="s">
        <v>72</v>
      </c>
      <c r="F37" s="65" t="s">
        <v>77</v>
      </c>
      <c r="G37" s="197"/>
      <c r="H37" s="22" t="s">
        <v>93</v>
      </c>
      <c r="I37" s="204"/>
      <c r="J37" s="23"/>
      <c r="K37" s="51"/>
    </row>
    <row r="38" spans="1:11" ht="19.5" thickTop="1" x14ac:dyDescent="0.3">
      <c r="A38" s="52"/>
      <c r="B38" s="40"/>
      <c r="C38" s="25"/>
      <c r="D38" s="26"/>
      <c r="E38" s="26"/>
      <c r="F38" s="26"/>
      <c r="G38" s="26"/>
      <c r="H38" s="27"/>
      <c r="I38" s="26"/>
      <c r="J38" s="28"/>
      <c r="K38" s="53"/>
    </row>
    <row r="39" spans="1:11" ht="21" x14ac:dyDescent="0.35">
      <c r="A39" s="188">
        <v>6</v>
      </c>
      <c r="B39" s="4">
        <v>44511</v>
      </c>
      <c r="C39" s="5" t="s">
        <v>23</v>
      </c>
      <c r="D39" s="46" t="s">
        <v>193</v>
      </c>
      <c r="E39" s="9" t="s">
        <v>21</v>
      </c>
      <c r="F39" s="13" t="s">
        <v>14</v>
      </c>
      <c r="G39" s="206" t="s">
        <v>38</v>
      </c>
      <c r="H39" s="11" t="s">
        <v>88</v>
      </c>
      <c r="I39" s="203" t="s">
        <v>117</v>
      </c>
      <c r="J39" s="17">
        <v>11815</v>
      </c>
      <c r="K39" s="50">
        <f>SUM(K32,J39)</f>
        <v>98248</v>
      </c>
    </row>
    <row r="40" spans="1:11" ht="18.75" x14ac:dyDescent="0.3">
      <c r="A40" s="189"/>
      <c r="B40" s="7"/>
      <c r="C40" s="8"/>
      <c r="D40" s="46" t="s">
        <v>116</v>
      </c>
      <c r="E40" s="9" t="s">
        <v>4</v>
      </c>
      <c r="F40" s="13" t="s">
        <v>14</v>
      </c>
      <c r="G40" s="207"/>
      <c r="H40" s="11" t="s">
        <v>47</v>
      </c>
      <c r="I40" s="193"/>
      <c r="J40" s="12"/>
      <c r="K40" s="47"/>
    </row>
    <row r="41" spans="1:11" ht="18.75" x14ac:dyDescent="0.3">
      <c r="A41" s="189"/>
      <c r="B41" s="7"/>
      <c r="C41" s="8"/>
      <c r="D41" s="9"/>
      <c r="E41" s="9" t="s">
        <v>5</v>
      </c>
      <c r="F41" s="10" t="s">
        <v>12</v>
      </c>
      <c r="G41" s="207"/>
      <c r="H41" s="11" t="s">
        <v>88</v>
      </c>
      <c r="I41" s="193"/>
      <c r="J41" s="12"/>
      <c r="K41" s="47"/>
    </row>
    <row r="42" spans="1:11" ht="18.75" x14ac:dyDescent="0.3">
      <c r="A42" s="189"/>
      <c r="B42" s="7"/>
      <c r="C42" s="8"/>
      <c r="D42" s="9"/>
      <c r="E42" s="9" t="s">
        <v>6</v>
      </c>
      <c r="F42" s="10" t="s">
        <v>12</v>
      </c>
      <c r="G42" s="207"/>
      <c r="H42" s="11" t="s">
        <v>65</v>
      </c>
      <c r="I42" s="193"/>
      <c r="J42" s="12"/>
      <c r="K42" s="47"/>
    </row>
    <row r="43" spans="1:11" ht="18.75" x14ac:dyDescent="0.3">
      <c r="A43" s="189"/>
      <c r="B43" s="7"/>
      <c r="C43" s="8"/>
      <c r="D43" s="9"/>
      <c r="E43" s="9" t="s">
        <v>7</v>
      </c>
      <c r="F43" s="13" t="s">
        <v>14</v>
      </c>
      <c r="G43" s="207"/>
      <c r="H43" s="11" t="s">
        <v>65</v>
      </c>
      <c r="I43" s="193"/>
      <c r="J43" s="12"/>
      <c r="K43" s="47"/>
    </row>
    <row r="44" spans="1:11" ht="19.5" thickBot="1" x14ac:dyDescent="0.35">
      <c r="A44" s="201"/>
      <c r="B44" s="34"/>
      <c r="C44" s="19"/>
      <c r="D44" s="20"/>
      <c r="E44" s="20" t="s">
        <v>72</v>
      </c>
      <c r="F44" s="10" t="s">
        <v>12</v>
      </c>
      <c r="G44" s="207"/>
      <c r="H44" s="22" t="s">
        <v>47</v>
      </c>
      <c r="I44" s="204"/>
      <c r="J44" s="23"/>
      <c r="K44" s="51"/>
    </row>
    <row r="45" spans="1:11" ht="19.5" thickTop="1" x14ac:dyDescent="0.3">
      <c r="A45" s="52"/>
      <c r="B45" s="40"/>
      <c r="C45" s="25"/>
      <c r="D45" s="26"/>
      <c r="E45" s="26"/>
      <c r="F45" s="26"/>
      <c r="G45" s="26"/>
      <c r="H45" s="27"/>
      <c r="I45" s="26"/>
      <c r="J45" s="28"/>
      <c r="K45" s="53"/>
    </row>
    <row r="46" spans="1:11" ht="21" customHeight="1" x14ac:dyDescent="0.35">
      <c r="A46" s="188">
        <v>7</v>
      </c>
      <c r="B46" s="4">
        <v>44512</v>
      </c>
      <c r="C46" s="5" t="s">
        <v>20</v>
      </c>
      <c r="D46" s="46" t="s">
        <v>194</v>
      </c>
      <c r="E46" s="9" t="s">
        <v>21</v>
      </c>
      <c r="F46" s="13"/>
      <c r="G46" s="202" t="s">
        <v>43</v>
      </c>
      <c r="H46" s="11"/>
      <c r="I46" s="203" t="s">
        <v>119</v>
      </c>
      <c r="J46" s="17">
        <v>6050</v>
      </c>
      <c r="K46" s="50">
        <f>SUM(K39,J46)</f>
        <v>104298</v>
      </c>
    </row>
    <row r="47" spans="1:11" ht="18.75" customHeight="1" x14ac:dyDescent="0.3">
      <c r="A47" s="189"/>
      <c r="B47" s="7"/>
      <c r="C47" s="8"/>
      <c r="D47" s="46" t="s">
        <v>118</v>
      </c>
      <c r="E47" s="9" t="s">
        <v>4</v>
      </c>
      <c r="F47" s="13"/>
      <c r="G47" s="191"/>
      <c r="H47" s="11"/>
      <c r="I47" s="193"/>
      <c r="J47" s="12"/>
      <c r="K47" s="47"/>
    </row>
    <row r="48" spans="1:11" ht="18.75" customHeight="1" x14ac:dyDescent="0.3">
      <c r="A48" s="189"/>
      <c r="B48" s="7"/>
      <c r="C48" s="8"/>
      <c r="D48" s="9"/>
      <c r="E48" s="9" t="s">
        <v>5</v>
      </c>
      <c r="F48" s="13" t="s">
        <v>14</v>
      </c>
      <c r="G48" s="191"/>
      <c r="H48" s="11" t="s">
        <v>26</v>
      </c>
      <c r="I48" s="193"/>
      <c r="J48" s="12"/>
      <c r="K48" s="47"/>
    </row>
    <row r="49" spans="1:11" ht="18.75" customHeight="1" x14ac:dyDescent="0.3">
      <c r="A49" s="189"/>
      <c r="B49" s="7"/>
      <c r="C49" s="8"/>
      <c r="D49" s="9"/>
      <c r="E49" s="9" t="s">
        <v>6</v>
      </c>
      <c r="F49" s="10" t="s">
        <v>12</v>
      </c>
      <c r="G49" s="191"/>
      <c r="H49" s="11" t="s">
        <v>33</v>
      </c>
      <c r="I49" s="193"/>
      <c r="J49" s="12"/>
      <c r="K49" s="47"/>
    </row>
    <row r="50" spans="1:11" ht="18.75" customHeight="1" x14ac:dyDescent="0.3">
      <c r="A50" s="189"/>
      <c r="B50" s="7"/>
      <c r="C50" s="8"/>
      <c r="D50" s="9"/>
      <c r="E50" s="9" t="s">
        <v>7</v>
      </c>
      <c r="F50" s="10" t="s">
        <v>12</v>
      </c>
      <c r="G50" s="191"/>
      <c r="H50" s="11" t="s">
        <v>33</v>
      </c>
      <c r="I50" s="193"/>
      <c r="J50" s="12"/>
      <c r="K50" s="47"/>
    </row>
    <row r="51" spans="1:11" ht="19.5" customHeight="1" thickBot="1" x14ac:dyDescent="0.35">
      <c r="A51" s="201"/>
      <c r="B51" s="34"/>
      <c r="C51" s="19"/>
      <c r="D51" s="20"/>
      <c r="E51" s="20" t="s">
        <v>72</v>
      </c>
      <c r="F51" s="13" t="s">
        <v>14</v>
      </c>
      <c r="G51" s="191"/>
      <c r="H51" s="22" t="s">
        <v>16</v>
      </c>
      <c r="I51" s="204"/>
      <c r="J51" s="23"/>
      <c r="K51" s="51"/>
    </row>
    <row r="52" spans="1:11" ht="19.5" thickTop="1" x14ac:dyDescent="0.3">
      <c r="A52" s="52"/>
      <c r="B52" s="40"/>
      <c r="C52" s="25"/>
      <c r="D52" s="26"/>
      <c r="E52" s="26"/>
      <c r="F52" s="26"/>
      <c r="G52" s="26"/>
      <c r="H52" s="27"/>
      <c r="I52" s="26"/>
      <c r="J52" s="28"/>
      <c r="K52" s="53"/>
    </row>
    <row r="53" spans="1:11" ht="21" customHeight="1" x14ac:dyDescent="0.35">
      <c r="A53" s="188">
        <v>8</v>
      </c>
      <c r="B53" s="4">
        <v>44513</v>
      </c>
      <c r="C53" s="5" t="s">
        <v>35</v>
      </c>
      <c r="D53" s="46" t="s">
        <v>195</v>
      </c>
      <c r="E53" s="9" t="s">
        <v>21</v>
      </c>
      <c r="F53" s="10" t="s">
        <v>12</v>
      </c>
      <c r="G53" s="206" t="s">
        <v>38</v>
      </c>
      <c r="H53" s="11" t="s">
        <v>16</v>
      </c>
      <c r="I53" s="203" t="s">
        <v>117</v>
      </c>
      <c r="J53" s="17">
        <v>12402</v>
      </c>
      <c r="K53" s="50">
        <f>SUM(K46,J53)</f>
        <v>116700</v>
      </c>
    </row>
    <row r="54" spans="1:11" ht="18.75" customHeight="1" x14ac:dyDescent="0.3">
      <c r="A54" s="189"/>
      <c r="B54" s="7"/>
      <c r="C54" s="8"/>
      <c r="D54" s="46" t="s">
        <v>120</v>
      </c>
      <c r="E54" s="9" t="s">
        <v>4</v>
      </c>
      <c r="F54" s="10" t="s">
        <v>12</v>
      </c>
      <c r="G54" s="207"/>
      <c r="H54" s="11" t="s">
        <v>86</v>
      </c>
      <c r="I54" s="193"/>
      <c r="J54" s="12"/>
      <c r="K54" s="47"/>
    </row>
    <row r="55" spans="1:11" ht="18.75" customHeight="1" x14ac:dyDescent="0.3">
      <c r="A55" s="189"/>
      <c r="B55" s="7"/>
      <c r="C55" s="8"/>
      <c r="D55" s="9"/>
      <c r="E55" s="9" t="s">
        <v>5</v>
      </c>
      <c r="F55" s="13" t="s">
        <v>14</v>
      </c>
      <c r="G55" s="207"/>
      <c r="H55" s="11" t="s">
        <v>16</v>
      </c>
      <c r="I55" s="193"/>
      <c r="J55" s="12"/>
      <c r="K55" s="47"/>
    </row>
    <row r="56" spans="1:11" ht="18.75" customHeight="1" x14ac:dyDescent="0.3">
      <c r="A56" s="189"/>
      <c r="B56" s="7"/>
      <c r="C56" s="8"/>
      <c r="D56" s="9"/>
      <c r="E56" s="9" t="s">
        <v>6</v>
      </c>
      <c r="F56" s="13" t="s">
        <v>14</v>
      </c>
      <c r="G56" s="207"/>
      <c r="H56" s="11" t="s">
        <v>65</v>
      </c>
      <c r="I56" s="193"/>
      <c r="J56" s="12"/>
      <c r="K56" s="47"/>
    </row>
    <row r="57" spans="1:11" ht="18.75" customHeight="1" x14ac:dyDescent="0.3">
      <c r="A57" s="189"/>
      <c r="B57" s="7"/>
      <c r="C57" s="8"/>
      <c r="D57" s="9"/>
      <c r="E57" s="9" t="s">
        <v>7</v>
      </c>
      <c r="F57" s="10" t="s">
        <v>12</v>
      </c>
      <c r="G57" s="207"/>
      <c r="H57" s="11" t="s">
        <v>26</v>
      </c>
      <c r="I57" s="193"/>
      <c r="J57" s="12"/>
      <c r="K57" s="47"/>
    </row>
    <row r="58" spans="1:11" ht="19.5" customHeight="1" thickBot="1" x14ac:dyDescent="0.35">
      <c r="A58" s="201"/>
      <c r="B58" s="34"/>
      <c r="C58" s="19"/>
      <c r="D58" s="20"/>
      <c r="E58" s="20" t="s">
        <v>72</v>
      </c>
      <c r="F58" s="13" t="s">
        <v>14</v>
      </c>
      <c r="G58" s="207"/>
      <c r="H58" s="22" t="s">
        <v>29</v>
      </c>
      <c r="I58" s="204"/>
      <c r="J58" s="23"/>
      <c r="K58" s="51"/>
    </row>
    <row r="59" spans="1:11" ht="19.5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x14ac:dyDescent="0.35">
      <c r="A60" s="188">
        <v>9</v>
      </c>
      <c r="B60" s="4">
        <v>44513</v>
      </c>
      <c r="C60" s="5" t="s">
        <v>23</v>
      </c>
      <c r="D60" s="46" t="s">
        <v>196</v>
      </c>
      <c r="E60" s="9" t="s">
        <v>21</v>
      </c>
      <c r="F60" s="10"/>
      <c r="G60" s="202" t="s">
        <v>43</v>
      </c>
      <c r="H60" s="11"/>
      <c r="I60" s="203" t="s">
        <v>117</v>
      </c>
      <c r="J60" s="17">
        <v>7004</v>
      </c>
      <c r="K60" s="50">
        <f>SUM(K53,J60)</f>
        <v>123704</v>
      </c>
    </row>
    <row r="61" spans="1:11" ht="18.75" x14ac:dyDescent="0.3">
      <c r="A61" s="189"/>
      <c r="B61" s="7"/>
      <c r="C61" s="8"/>
      <c r="D61" s="46" t="s">
        <v>121</v>
      </c>
      <c r="E61" s="9" t="s">
        <v>4</v>
      </c>
      <c r="F61" s="13" t="s">
        <v>14</v>
      </c>
      <c r="G61" s="191"/>
      <c r="H61" s="11" t="s">
        <v>45</v>
      </c>
      <c r="I61" s="193"/>
      <c r="J61" s="12"/>
      <c r="K61" s="47"/>
    </row>
    <row r="62" spans="1:11" ht="18.75" x14ac:dyDescent="0.3">
      <c r="A62" s="189"/>
      <c r="B62" s="7"/>
      <c r="C62" s="8"/>
      <c r="D62" s="9"/>
      <c r="E62" s="9" t="s">
        <v>5</v>
      </c>
      <c r="F62" s="10" t="s">
        <v>12</v>
      </c>
      <c r="G62" s="191"/>
      <c r="H62" s="11" t="s">
        <v>88</v>
      </c>
      <c r="I62" s="193"/>
      <c r="J62" s="12"/>
      <c r="K62" s="47"/>
    </row>
    <row r="63" spans="1:11" ht="18.75" x14ac:dyDescent="0.3">
      <c r="A63" s="189"/>
      <c r="B63" s="7"/>
      <c r="C63" s="8"/>
      <c r="D63" s="9"/>
      <c r="E63" s="9" t="s">
        <v>6</v>
      </c>
      <c r="F63" s="10" t="s">
        <v>12</v>
      </c>
      <c r="G63" s="191"/>
      <c r="H63" s="11" t="s">
        <v>54</v>
      </c>
      <c r="I63" s="193"/>
      <c r="J63" s="12"/>
      <c r="K63" s="47"/>
    </row>
    <row r="64" spans="1:11" ht="18.75" x14ac:dyDescent="0.3">
      <c r="A64" s="189"/>
      <c r="B64" s="7"/>
      <c r="C64" s="8"/>
      <c r="D64" s="9"/>
      <c r="E64" s="9" t="s">
        <v>7</v>
      </c>
      <c r="F64" s="13" t="s">
        <v>14</v>
      </c>
      <c r="G64" s="191"/>
      <c r="H64" s="11" t="s">
        <v>88</v>
      </c>
      <c r="I64" s="193"/>
      <c r="J64" s="12"/>
      <c r="K64" s="47"/>
    </row>
    <row r="65" spans="1:11" ht="19.5" thickBot="1" x14ac:dyDescent="0.35">
      <c r="A65" s="201"/>
      <c r="B65" s="34"/>
      <c r="C65" s="19"/>
      <c r="D65" s="20"/>
      <c r="E65" s="20" t="s">
        <v>72</v>
      </c>
      <c r="F65" s="10" t="s">
        <v>12</v>
      </c>
      <c r="G65" s="191"/>
      <c r="H65" s="22" t="s">
        <v>63</v>
      </c>
      <c r="I65" s="204"/>
      <c r="J65" s="23"/>
      <c r="K65" s="51"/>
    </row>
    <row r="66" spans="1:11" ht="19.5" thickTop="1" x14ac:dyDescent="0.3">
      <c r="A66" s="52"/>
      <c r="B66" s="40"/>
      <c r="C66" s="25"/>
      <c r="D66" s="26"/>
      <c r="E66" s="26"/>
      <c r="F66" s="26"/>
      <c r="G66" s="26"/>
      <c r="H66" s="27"/>
      <c r="I66" s="26"/>
      <c r="J66" s="28"/>
      <c r="K66" s="53"/>
    </row>
    <row r="67" spans="1:11" ht="21" x14ac:dyDescent="0.35">
      <c r="A67" s="188">
        <v>10</v>
      </c>
      <c r="B67" s="4">
        <v>44514</v>
      </c>
      <c r="C67" s="5" t="s">
        <v>35</v>
      </c>
      <c r="D67" s="46" t="s">
        <v>197</v>
      </c>
      <c r="E67" s="9" t="s">
        <v>21</v>
      </c>
      <c r="F67" s="10"/>
      <c r="G67" s="202" t="s">
        <v>43</v>
      </c>
      <c r="H67" s="11"/>
      <c r="I67" s="208" t="s">
        <v>123</v>
      </c>
      <c r="J67" s="17">
        <v>3914</v>
      </c>
      <c r="K67" s="50">
        <f>SUM(K60,J67)</f>
        <v>127618</v>
      </c>
    </row>
    <row r="68" spans="1:11" ht="18.75" x14ac:dyDescent="0.3">
      <c r="A68" s="189"/>
      <c r="B68" s="7"/>
      <c r="C68" s="8"/>
      <c r="D68" s="46" t="s">
        <v>122</v>
      </c>
      <c r="E68" s="9" t="s">
        <v>4</v>
      </c>
      <c r="F68" s="10" t="s">
        <v>12</v>
      </c>
      <c r="G68" s="191"/>
      <c r="H68" s="11" t="s">
        <v>45</v>
      </c>
      <c r="I68" s="209"/>
      <c r="J68" s="12"/>
      <c r="K68" s="47"/>
    </row>
    <row r="69" spans="1:11" ht="18.75" x14ac:dyDescent="0.3">
      <c r="A69" s="189"/>
      <c r="B69" s="7"/>
      <c r="C69" s="8"/>
      <c r="D69" s="9"/>
      <c r="E69" s="9" t="s">
        <v>5</v>
      </c>
      <c r="F69" s="10" t="s">
        <v>12</v>
      </c>
      <c r="G69" s="191"/>
      <c r="H69" s="11" t="s">
        <v>65</v>
      </c>
      <c r="I69" s="209"/>
      <c r="J69" s="12"/>
      <c r="K69" s="47"/>
    </row>
    <row r="70" spans="1:11" ht="18.75" x14ac:dyDescent="0.3">
      <c r="A70" s="189"/>
      <c r="B70" s="7"/>
      <c r="C70" s="8"/>
      <c r="D70" s="9"/>
      <c r="E70" s="9" t="s">
        <v>6</v>
      </c>
      <c r="F70" s="10" t="s">
        <v>12</v>
      </c>
      <c r="G70" s="191"/>
      <c r="H70" s="11" t="s">
        <v>16</v>
      </c>
      <c r="I70" s="209"/>
      <c r="J70" s="12"/>
      <c r="K70" s="47"/>
    </row>
    <row r="71" spans="1:11" ht="18.75" x14ac:dyDescent="0.3">
      <c r="A71" s="189"/>
      <c r="B71" s="7"/>
      <c r="C71" s="8"/>
      <c r="D71" s="9"/>
      <c r="E71" s="9" t="s">
        <v>7</v>
      </c>
      <c r="F71" s="13" t="s">
        <v>14</v>
      </c>
      <c r="G71" s="191"/>
      <c r="H71" s="11" t="s">
        <v>88</v>
      </c>
      <c r="I71" s="209"/>
      <c r="J71" s="12"/>
      <c r="K71" s="47"/>
    </row>
    <row r="72" spans="1:11" ht="19.5" thickBot="1" x14ac:dyDescent="0.35">
      <c r="A72" s="201"/>
      <c r="B72" s="34"/>
      <c r="C72" s="19"/>
      <c r="D72" s="20"/>
      <c r="E72" s="20" t="s">
        <v>72</v>
      </c>
      <c r="F72" s="10" t="s">
        <v>12</v>
      </c>
      <c r="G72" s="191"/>
      <c r="H72" s="22" t="s">
        <v>52</v>
      </c>
      <c r="I72" s="210"/>
      <c r="J72" s="23"/>
      <c r="K72" s="51"/>
    </row>
    <row r="73" spans="1:11" ht="19.5" thickTop="1" x14ac:dyDescent="0.3">
      <c r="A73" s="52"/>
      <c r="B73" s="40"/>
      <c r="C73" s="25"/>
      <c r="D73" s="26"/>
      <c r="E73" s="26"/>
      <c r="F73" s="26"/>
      <c r="G73" s="26"/>
      <c r="H73" s="27"/>
      <c r="I73" s="26"/>
      <c r="J73" s="28"/>
      <c r="K73" s="53"/>
    </row>
    <row r="74" spans="1:11" ht="21" x14ac:dyDescent="0.35">
      <c r="A74" s="188">
        <v>11</v>
      </c>
      <c r="B74" s="4">
        <v>44514</v>
      </c>
      <c r="C74" s="5" t="s">
        <v>23</v>
      </c>
      <c r="D74" s="46" t="s">
        <v>198</v>
      </c>
      <c r="E74" s="9" t="s">
        <v>21</v>
      </c>
      <c r="F74" s="10" t="s">
        <v>12</v>
      </c>
      <c r="G74" s="202" t="s">
        <v>43</v>
      </c>
      <c r="H74" s="11" t="s">
        <v>57</v>
      </c>
      <c r="I74" s="203" t="s">
        <v>18</v>
      </c>
      <c r="J74" s="17">
        <v>3363</v>
      </c>
      <c r="K74" s="50">
        <f>SUM(K67,J74)</f>
        <v>130981</v>
      </c>
    </row>
    <row r="75" spans="1:11" ht="18.75" x14ac:dyDescent="0.3">
      <c r="A75" s="189"/>
      <c r="B75" s="7"/>
      <c r="C75" s="8"/>
      <c r="D75" s="46" t="s">
        <v>124</v>
      </c>
      <c r="E75" s="9" t="s">
        <v>4</v>
      </c>
      <c r="F75" s="10" t="s">
        <v>12</v>
      </c>
      <c r="G75" s="191"/>
      <c r="H75" s="11" t="s">
        <v>47</v>
      </c>
      <c r="I75" s="193"/>
      <c r="J75" s="12"/>
      <c r="K75" s="47"/>
    </row>
    <row r="76" spans="1:11" ht="18.75" x14ac:dyDescent="0.3">
      <c r="A76" s="189"/>
      <c r="B76" s="7"/>
      <c r="C76" s="8"/>
      <c r="D76" s="9"/>
      <c r="E76" s="9" t="s">
        <v>5</v>
      </c>
      <c r="F76" s="10" t="s">
        <v>12</v>
      </c>
      <c r="G76" s="191"/>
      <c r="H76" s="11" t="s">
        <v>88</v>
      </c>
      <c r="I76" s="193"/>
      <c r="J76" s="12"/>
      <c r="K76" s="47"/>
    </row>
    <row r="77" spans="1:11" ht="18.75" x14ac:dyDescent="0.3">
      <c r="A77" s="189"/>
      <c r="B77" s="7"/>
      <c r="C77" s="8"/>
      <c r="D77" s="9"/>
      <c r="E77" s="9" t="s">
        <v>6</v>
      </c>
      <c r="F77" s="10" t="s">
        <v>12</v>
      </c>
      <c r="G77" s="191"/>
      <c r="H77" s="11" t="s">
        <v>15</v>
      </c>
      <c r="I77" s="193"/>
      <c r="J77" s="12"/>
      <c r="K77" s="47"/>
    </row>
    <row r="78" spans="1:11" ht="18.75" x14ac:dyDescent="0.3">
      <c r="A78" s="189"/>
      <c r="B78" s="7"/>
      <c r="C78" s="8"/>
      <c r="D78" s="9"/>
      <c r="E78" s="9" t="s">
        <v>7</v>
      </c>
      <c r="F78" s="13" t="s">
        <v>14</v>
      </c>
      <c r="G78" s="191"/>
      <c r="H78" s="11" t="s">
        <v>65</v>
      </c>
      <c r="I78" s="193"/>
      <c r="J78" s="12"/>
      <c r="K78" s="47"/>
    </row>
    <row r="79" spans="1:11" ht="19.5" thickBot="1" x14ac:dyDescent="0.35">
      <c r="A79" s="201"/>
      <c r="B79" s="34"/>
      <c r="C79" s="19"/>
      <c r="D79" s="20"/>
      <c r="E79" s="20" t="s">
        <v>72</v>
      </c>
      <c r="F79" s="10" t="s">
        <v>12</v>
      </c>
      <c r="G79" s="191"/>
      <c r="H79" s="22" t="s">
        <v>63</v>
      </c>
      <c r="I79" s="204"/>
      <c r="J79" s="23"/>
      <c r="K79" s="51"/>
    </row>
    <row r="80" spans="1:11" ht="19.5" thickTop="1" x14ac:dyDescent="0.3">
      <c r="A80" s="52"/>
      <c r="B80" s="40"/>
      <c r="C80" s="25"/>
      <c r="D80" s="26"/>
      <c r="E80" s="26"/>
      <c r="F80" s="26"/>
      <c r="G80" s="26"/>
      <c r="H80" s="27"/>
      <c r="I80" s="26"/>
      <c r="J80" s="28"/>
      <c r="K80" s="53"/>
    </row>
    <row r="81" spans="1:11" ht="21" x14ac:dyDescent="0.35">
      <c r="A81" s="188">
        <v>12</v>
      </c>
      <c r="B81" s="4">
        <v>44516</v>
      </c>
      <c r="C81" s="5" t="s">
        <v>104</v>
      </c>
      <c r="D81" s="46" t="s">
        <v>199</v>
      </c>
      <c r="E81" s="9" t="s">
        <v>21</v>
      </c>
      <c r="F81" s="10"/>
      <c r="G81" s="202" t="s">
        <v>43</v>
      </c>
      <c r="H81" s="11"/>
      <c r="I81" s="203" t="s">
        <v>30</v>
      </c>
      <c r="J81" s="17">
        <v>6832</v>
      </c>
      <c r="K81" s="50">
        <f>SUM(K74,J81)</f>
        <v>137813</v>
      </c>
    </row>
    <row r="82" spans="1:11" ht="18.75" x14ac:dyDescent="0.3">
      <c r="A82" s="189"/>
      <c r="B82" s="7"/>
      <c r="C82" s="8"/>
      <c r="D82" s="46" t="s">
        <v>125</v>
      </c>
      <c r="E82" s="9" t="s">
        <v>4</v>
      </c>
      <c r="F82" s="10" t="s">
        <v>12</v>
      </c>
      <c r="G82" s="191"/>
      <c r="H82" s="11" t="s">
        <v>45</v>
      </c>
      <c r="I82" s="193"/>
      <c r="J82" s="12"/>
      <c r="K82" s="47"/>
    </row>
    <row r="83" spans="1:11" ht="18.75" x14ac:dyDescent="0.3">
      <c r="A83" s="189"/>
      <c r="B83" s="7"/>
      <c r="C83" s="8"/>
      <c r="D83" s="9"/>
      <c r="E83" s="9" t="s">
        <v>5</v>
      </c>
      <c r="F83" s="10" t="s">
        <v>12</v>
      </c>
      <c r="G83" s="191"/>
      <c r="H83" s="11" t="s">
        <v>16</v>
      </c>
      <c r="I83" s="193"/>
      <c r="J83" s="12"/>
      <c r="K83" s="47"/>
    </row>
    <row r="84" spans="1:11" ht="18.75" x14ac:dyDescent="0.3">
      <c r="A84" s="189"/>
      <c r="B84" s="7"/>
      <c r="C84" s="8"/>
      <c r="D84" s="9"/>
      <c r="E84" s="9" t="s">
        <v>6</v>
      </c>
      <c r="F84" s="10" t="s">
        <v>12</v>
      </c>
      <c r="G84" s="191"/>
      <c r="H84" s="11" t="s">
        <v>47</v>
      </c>
      <c r="I84" s="193"/>
      <c r="J84" s="12"/>
      <c r="K84" s="47"/>
    </row>
    <row r="85" spans="1:11" ht="18.75" x14ac:dyDescent="0.3">
      <c r="A85" s="189"/>
      <c r="B85" s="7"/>
      <c r="C85" s="8"/>
      <c r="D85" s="9"/>
      <c r="E85" s="9" t="s">
        <v>7</v>
      </c>
      <c r="F85" s="13" t="s">
        <v>14</v>
      </c>
      <c r="G85" s="191"/>
      <c r="H85" s="11" t="s">
        <v>26</v>
      </c>
      <c r="I85" s="193"/>
      <c r="J85" s="12"/>
      <c r="K85" s="47"/>
    </row>
    <row r="86" spans="1:11" ht="19.5" thickBot="1" x14ac:dyDescent="0.35">
      <c r="A86" s="201"/>
      <c r="B86" s="34"/>
      <c r="C86" s="19"/>
      <c r="D86" s="20"/>
      <c r="E86" s="20" t="s">
        <v>72</v>
      </c>
      <c r="F86" s="13" t="s">
        <v>14</v>
      </c>
      <c r="G86" s="191"/>
      <c r="H86" s="22" t="s">
        <v>55</v>
      </c>
      <c r="I86" s="204"/>
      <c r="J86" s="23"/>
      <c r="K86" s="51"/>
    </row>
    <row r="87" spans="1:11" ht="19.5" thickTop="1" x14ac:dyDescent="0.3">
      <c r="A87" s="52"/>
      <c r="B87" s="40"/>
      <c r="C87" s="25"/>
      <c r="D87" s="26"/>
      <c r="E87" s="26"/>
      <c r="F87" s="26"/>
      <c r="G87" s="26"/>
      <c r="H87" s="27"/>
      <c r="I87" s="26"/>
      <c r="J87" s="28"/>
      <c r="K87" s="53"/>
    </row>
    <row r="88" spans="1:11" ht="21" x14ac:dyDescent="0.35">
      <c r="A88" s="188">
        <v>13</v>
      </c>
      <c r="B88" s="4">
        <v>44518</v>
      </c>
      <c r="C88" s="5" t="s">
        <v>23</v>
      </c>
      <c r="D88" s="46" t="s">
        <v>200</v>
      </c>
      <c r="E88" s="9" t="s">
        <v>21</v>
      </c>
      <c r="F88" s="13" t="s">
        <v>14</v>
      </c>
      <c r="G88" s="202" t="s">
        <v>43</v>
      </c>
      <c r="H88" s="11" t="s">
        <v>15</v>
      </c>
      <c r="I88" s="203" t="s">
        <v>18</v>
      </c>
      <c r="J88" s="17">
        <v>9020</v>
      </c>
      <c r="K88" s="50">
        <f>SUM(K81,J88)</f>
        <v>146833</v>
      </c>
    </row>
    <row r="89" spans="1:11" ht="18.75" x14ac:dyDescent="0.3">
      <c r="A89" s="189"/>
      <c r="B89" s="7"/>
      <c r="C89" s="8"/>
      <c r="D89" s="46" t="s">
        <v>126</v>
      </c>
      <c r="E89" s="9" t="s">
        <v>4</v>
      </c>
      <c r="F89" s="10" t="s">
        <v>12</v>
      </c>
      <c r="G89" s="191"/>
      <c r="H89" s="11" t="s">
        <v>57</v>
      </c>
      <c r="I89" s="193"/>
      <c r="J89" s="12"/>
      <c r="K89" s="47"/>
    </row>
    <row r="90" spans="1:11" ht="18.75" x14ac:dyDescent="0.3">
      <c r="A90" s="189"/>
      <c r="B90" s="7"/>
      <c r="C90" s="8"/>
      <c r="D90" s="9"/>
      <c r="E90" s="9" t="s">
        <v>5</v>
      </c>
      <c r="F90" s="13" t="s">
        <v>14</v>
      </c>
      <c r="G90" s="191"/>
      <c r="H90" s="11" t="s">
        <v>54</v>
      </c>
      <c r="I90" s="193"/>
      <c r="J90" s="12"/>
      <c r="K90" s="47"/>
    </row>
    <row r="91" spans="1:11" ht="18.75" x14ac:dyDescent="0.3">
      <c r="A91" s="189"/>
      <c r="B91" s="7"/>
      <c r="C91" s="8"/>
      <c r="D91" s="9"/>
      <c r="E91" s="9" t="s">
        <v>6</v>
      </c>
      <c r="F91" s="10" t="s">
        <v>12</v>
      </c>
      <c r="G91" s="191"/>
      <c r="H91" s="11" t="s">
        <v>57</v>
      </c>
      <c r="I91" s="193"/>
      <c r="J91" s="12"/>
      <c r="K91" s="47"/>
    </row>
    <row r="92" spans="1:11" ht="18.75" x14ac:dyDescent="0.3">
      <c r="A92" s="189"/>
      <c r="B92" s="7"/>
      <c r="C92" s="8"/>
      <c r="D92" s="9"/>
      <c r="E92" s="9" t="s">
        <v>7</v>
      </c>
      <c r="F92" s="10" t="s">
        <v>12</v>
      </c>
      <c r="G92" s="191"/>
      <c r="H92" s="11" t="s">
        <v>40</v>
      </c>
      <c r="I92" s="193"/>
      <c r="J92" s="12"/>
      <c r="K92" s="47"/>
    </row>
    <row r="93" spans="1:11" ht="19.5" thickBot="1" x14ac:dyDescent="0.35">
      <c r="A93" s="201"/>
      <c r="B93" s="34"/>
      <c r="C93" s="19"/>
      <c r="D93" s="20"/>
      <c r="E93" s="20" t="s">
        <v>72</v>
      </c>
      <c r="F93" s="13" t="s">
        <v>14</v>
      </c>
      <c r="G93" s="191"/>
      <c r="H93" s="22" t="s">
        <v>101</v>
      </c>
      <c r="I93" s="204"/>
      <c r="J93" s="23"/>
      <c r="K93" s="51"/>
    </row>
    <row r="94" spans="1:11" ht="19.5" thickTop="1" x14ac:dyDescent="0.3">
      <c r="A94" s="52"/>
      <c r="B94" s="40"/>
      <c r="C94" s="25"/>
      <c r="D94" s="26"/>
      <c r="E94" s="26"/>
      <c r="F94" s="26"/>
      <c r="G94" s="26"/>
      <c r="H94" s="27"/>
      <c r="I94" s="26"/>
      <c r="J94" s="28"/>
      <c r="K94" s="53"/>
    </row>
    <row r="95" spans="1:11" ht="21" customHeight="1" x14ac:dyDescent="0.35">
      <c r="A95" s="188">
        <v>14</v>
      </c>
      <c r="B95" s="4">
        <v>44520</v>
      </c>
      <c r="C95" s="5" t="s">
        <v>23</v>
      </c>
      <c r="D95" s="46" t="s">
        <v>201</v>
      </c>
      <c r="E95" s="9" t="s">
        <v>21</v>
      </c>
      <c r="F95" s="13" t="s">
        <v>14</v>
      </c>
      <c r="G95" s="206" t="s">
        <v>38</v>
      </c>
      <c r="H95" s="11" t="s">
        <v>47</v>
      </c>
      <c r="I95" s="203" t="s">
        <v>18</v>
      </c>
      <c r="J95" s="17">
        <v>12456</v>
      </c>
      <c r="K95" s="50">
        <f>SUM(K88,J95)</f>
        <v>159289</v>
      </c>
    </row>
    <row r="96" spans="1:11" ht="18.75" customHeight="1" x14ac:dyDescent="0.3">
      <c r="A96" s="189"/>
      <c r="B96" s="7"/>
      <c r="C96" s="8"/>
      <c r="D96" s="46" t="s">
        <v>127</v>
      </c>
      <c r="E96" s="9" t="s">
        <v>4</v>
      </c>
      <c r="F96" s="10" t="s">
        <v>12</v>
      </c>
      <c r="G96" s="207"/>
      <c r="H96" s="11" t="s">
        <v>57</v>
      </c>
      <c r="I96" s="193"/>
      <c r="J96" s="12"/>
      <c r="K96" s="47"/>
    </row>
    <row r="97" spans="1:11" ht="18.75" customHeight="1" x14ac:dyDescent="0.3">
      <c r="A97" s="189"/>
      <c r="B97" s="7"/>
      <c r="C97" s="8"/>
      <c r="D97" s="9"/>
      <c r="E97" s="9" t="s">
        <v>5</v>
      </c>
      <c r="F97" s="13" t="s">
        <v>14</v>
      </c>
      <c r="G97" s="207"/>
      <c r="H97" s="11" t="s">
        <v>47</v>
      </c>
      <c r="I97" s="193"/>
      <c r="J97" s="12"/>
      <c r="K97" s="47"/>
    </row>
    <row r="98" spans="1:11" ht="18.75" customHeight="1" x14ac:dyDescent="0.3">
      <c r="A98" s="189"/>
      <c r="B98" s="7"/>
      <c r="C98" s="8"/>
      <c r="D98" s="9"/>
      <c r="E98" s="9" t="s">
        <v>6</v>
      </c>
      <c r="F98" s="10" t="s">
        <v>12</v>
      </c>
      <c r="G98" s="207"/>
      <c r="H98" s="11" t="s">
        <v>44</v>
      </c>
      <c r="I98" s="193"/>
      <c r="J98" s="12"/>
      <c r="K98" s="47"/>
    </row>
    <row r="99" spans="1:11" ht="18.75" customHeight="1" x14ac:dyDescent="0.3">
      <c r="A99" s="189"/>
      <c r="B99" s="7"/>
      <c r="C99" s="8"/>
      <c r="D99" s="9"/>
      <c r="E99" s="9" t="s">
        <v>7</v>
      </c>
      <c r="F99" s="13" t="s">
        <v>14</v>
      </c>
      <c r="G99" s="207"/>
      <c r="H99" s="11" t="s">
        <v>45</v>
      </c>
      <c r="I99" s="193"/>
      <c r="J99" s="12"/>
      <c r="K99" s="47"/>
    </row>
    <row r="100" spans="1:11" ht="19.5" customHeight="1" thickBot="1" x14ac:dyDescent="0.35">
      <c r="A100" s="201"/>
      <c r="B100" s="34"/>
      <c r="C100" s="19"/>
      <c r="D100" s="20"/>
      <c r="E100" s="20" t="s">
        <v>72</v>
      </c>
      <c r="F100" s="13" t="s">
        <v>14</v>
      </c>
      <c r="G100" s="207"/>
      <c r="H100" s="22" t="s">
        <v>63</v>
      </c>
      <c r="I100" s="204"/>
      <c r="J100" s="23"/>
      <c r="K100" s="51"/>
    </row>
    <row r="101" spans="1:11" ht="19.5" thickTop="1" x14ac:dyDescent="0.3">
      <c r="A101" s="52"/>
      <c r="B101" s="40"/>
      <c r="C101" s="25"/>
      <c r="D101" s="26"/>
      <c r="E101" s="26"/>
      <c r="F101" s="26"/>
      <c r="G101" s="26"/>
      <c r="H101" s="27"/>
      <c r="I101" s="26"/>
      <c r="J101" s="28"/>
      <c r="K101" s="53"/>
    </row>
    <row r="102" spans="1:11" ht="21" x14ac:dyDescent="0.35">
      <c r="A102" s="188">
        <v>15</v>
      </c>
      <c r="B102" s="4">
        <v>44521</v>
      </c>
      <c r="C102" s="5" t="s">
        <v>23</v>
      </c>
      <c r="D102" s="46" t="s">
        <v>202</v>
      </c>
      <c r="E102" s="9" t="s">
        <v>21</v>
      </c>
      <c r="F102" s="13"/>
      <c r="G102" s="206" t="s">
        <v>38</v>
      </c>
      <c r="H102" s="11"/>
      <c r="I102" s="203" t="s">
        <v>30</v>
      </c>
      <c r="J102" s="17">
        <v>12288</v>
      </c>
      <c r="K102" s="50">
        <f>SUM(K95,J102)</f>
        <v>171577</v>
      </c>
    </row>
    <row r="103" spans="1:11" ht="18.75" x14ac:dyDescent="0.3">
      <c r="A103" s="189"/>
      <c r="B103" s="7"/>
      <c r="C103" s="8"/>
      <c r="D103" s="46" t="s">
        <v>128</v>
      </c>
      <c r="E103" s="9" t="s">
        <v>4</v>
      </c>
      <c r="F103" s="10" t="s">
        <v>12</v>
      </c>
      <c r="G103" s="207"/>
      <c r="H103" s="11" t="s">
        <v>45</v>
      </c>
      <c r="I103" s="193"/>
      <c r="J103" s="12"/>
      <c r="K103" s="47"/>
    </row>
    <row r="104" spans="1:11" ht="18.75" x14ac:dyDescent="0.3">
      <c r="A104" s="189"/>
      <c r="B104" s="7"/>
      <c r="C104" s="8"/>
      <c r="D104" s="9"/>
      <c r="E104" s="9" t="s">
        <v>5</v>
      </c>
      <c r="F104" s="13" t="s">
        <v>14</v>
      </c>
      <c r="G104" s="207"/>
      <c r="H104" s="11" t="s">
        <v>15</v>
      </c>
      <c r="I104" s="193"/>
      <c r="J104" s="12"/>
      <c r="K104" s="47"/>
    </row>
    <row r="105" spans="1:11" ht="18.75" x14ac:dyDescent="0.3">
      <c r="A105" s="189"/>
      <c r="B105" s="7"/>
      <c r="C105" s="8"/>
      <c r="D105" s="9"/>
      <c r="E105" s="9" t="s">
        <v>6</v>
      </c>
      <c r="F105" s="10" t="s">
        <v>12</v>
      </c>
      <c r="G105" s="207"/>
      <c r="H105" s="11" t="s">
        <v>47</v>
      </c>
      <c r="I105" s="193"/>
      <c r="J105" s="12"/>
      <c r="K105" s="47"/>
    </row>
    <row r="106" spans="1:11" ht="18.75" x14ac:dyDescent="0.3">
      <c r="A106" s="189"/>
      <c r="B106" s="7"/>
      <c r="C106" s="8"/>
      <c r="D106" s="9"/>
      <c r="E106" s="9" t="s">
        <v>7</v>
      </c>
      <c r="F106" s="13" t="s">
        <v>14</v>
      </c>
      <c r="G106" s="207"/>
      <c r="H106" s="11" t="s">
        <v>54</v>
      </c>
      <c r="I106" s="193"/>
      <c r="J106" s="12"/>
      <c r="K106" s="47"/>
    </row>
    <row r="107" spans="1:11" ht="19.5" thickBot="1" x14ac:dyDescent="0.35">
      <c r="A107" s="201"/>
      <c r="B107" s="34"/>
      <c r="C107" s="19"/>
      <c r="D107" s="20"/>
      <c r="E107" s="20" t="s">
        <v>72</v>
      </c>
      <c r="F107" s="13" t="s">
        <v>14</v>
      </c>
      <c r="G107" s="207"/>
      <c r="H107" s="22" t="s">
        <v>48</v>
      </c>
      <c r="I107" s="204"/>
      <c r="J107" s="23"/>
      <c r="K107" s="51"/>
    </row>
    <row r="108" spans="1:11" ht="19.5" thickTop="1" x14ac:dyDescent="0.3">
      <c r="A108" s="52"/>
      <c r="B108" s="40"/>
      <c r="C108" s="25"/>
      <c r="D108" s="26"/>
      <c r="E108" s="26"/>
      <c r="F108" s="26"/>
      <c r="G108" s="26"/>
      <c r="H108" s="27"/>
      <c r="I108" s="26"/>
      <c r="J108" s="28"/>
      <c r="K108" s="53"/>
    </row>
    <row r="109" spans="1:11" ht="21" customHeight="1" x14ac:dyDescent="0.35">
      <c r="A109" s="188">
        <v>16</v>
      </c>
      <c r="B109" s="4">
        <v>44522</v>
      </c>
      <c r="C109" s="5" t="s">
        <v>23</v>
      </c>
      <c r="D109" s="46" t="s">
        <v>203</v>
      </c>
      <c r="E109" s="9" t="s">
        <v>21</v>
      </c>
      <c r="F109" s="10" t="s">
        <v>12</v>
      </c>
      <c r="G109" s="205" t="s">
        <v>32</v>
      </c>
      <c r="H109" s="11" t="s">
        <v>55</v>
      </c>
      <c r="I109" s="203" t="s">
        <v>18</v>
      </c>
      <c r="J109" s="17">
        <v>24994</v>
      </c>
      <c r="K109" s="50">
        <f>SUM(K102,J109)</f>
        <v>196571</v>
      </c>
    </row>
    <row r="110" spans="1:11" ht="18.75" customHeight="1" x14ac:dyDescent="0.3">
      <c r="A110" s="189"/>
      <c r="B110" s="7"/>
      <c r="C110" s="8"/>
      <c r="D110" s="46" t="s">
        <v>129</v>
      </c>
      <c r="E110" s="9" t="s">
        <v>4</v>
      </c>
      <c r="F110" s="13" t="s">
        <v>14</v>
      </c>
      <c r="G110" s="197"/>
      <c r="H110" s="11" t="s">
        <v>54</v>
      </c>
      <c r="I110" s="193"/>
      <c r="J110" s="12"/>
      <c r="K110" s="47"/>
    </row>
    <row r="111" spans="1:11" ht="18.75" customHeight="1" x14ac:dyDescent="0.3">
      <c r="A111" s="189"/>
      <c r="B111" s="7"/>
      <c r="C111" s="8"/>
      <c r="D111" s="9"/>
      <c r="E111" s="9" t="s">
        <v>5</v>
      </c>
      <c r="F111" s="10" t="s">
        <v>12</v>
      </c>
      <c r="G111" s="197"/>
      <c r="H111" s="11" t="s">
        <v>55</v>
      </c>
      <c r="I111" s="193"/>
      <c r="J111" s="12"/>
      <c r="K111" s="47"/>
    </row>
    <row r="112" spans="1:11" ht="18.75" customHeight="1" x14ac:dyDescent="0.3">
      <c r="A112" s="189"/>
      <c r="B112" s="7"/>
      <c r="C112" s="8"/>
      <c r="D112" s="9"/>
      <c r="E112" s="9" t="s">
        <v>6</v>
      </c>
      <c r="F112" s="13" t="s">
        <v>14</v>
      </c>
      <c r="G112" s="197"/>
      <c r="H112" s="11" t="s">
        <v>54</v>
      </c>
      <c r="I112" s="193"/>
      <c r="J112" s="12"/>
      <c r="K112" s="47"/>
    </row>
    <row r="113" spans="1:11" ht="18.75" customHeight="1" x14ac:dyDescent="0.3">
      <c r="A113" s="189"/>
      <c r="B113" s="7"/>
      <c r="C113" s="8"/>
      <c r="D113" s="9"/>
      <c r="E113" s="9" t="s">
        <v>7</v>
      </c>
      <c r="F113" s="13" t="s">
        <v>14</v>
      </c>
      <c r="G113" s="197"/>
      <c r="H113" s="11" t="s">
        <v>57</v>
      </c>
      <c r="I113" s="193"/>
      <c r="J113" s="12"/>
      <c r="K113" s="47"/>
    </row>
    <row r="114" spans="1:11" ht="19.5" customHeight="1" thickBot="1" x14ac:dyDescent="0.35">
      <c r="A114" s="201"/>
      <c r="B114" s="34"/>
      <c r="C114" s="19"/>
      <c r="D114" s="20"/>
      <c r="E114" s="20" t="s">
        <v>72</v>
      </c>
      <c r="F114" s="10" t="s">
        <v>12</v>
      </c>
      <c r="G114" s="197"/>
      <c r="H114" s="22" t="s">
        <v>68</v>
      </c>
      <c r="I114" s="204"/>
      <c r="J114" s="23"/>
      <c r="K114" s="51"/>
    </row>
    <row r="115" spans="1:11" ht="19.5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17</v>
      </c>
      <c r="B116" s="4">
        <v>44523</v>
      </c>
      <c r="C116" s="5" t="s">
        <v>23</v>
      </c>
      <c r="D116" s="46" t="s">
        <v>204</v>
      </c>
      <c r="E116" s="9" t="s">
        <v>21</v>
      </c>
      <c r="F116" s="10" t="s">
        <v>12</v>
      </c>
      <c r="G116" s="202" t="s">
        <v>43</v>
      </c>
      <c r="H116" s="11" t="s">
        <v>48</v>
      </c>
      <c r="I116" s="203" t="s">
        <v>18</v>
      </c>
      <c r="J116" s="17">
        <v>3333</v>
      </c>
      <c r="K116" s="50">
        <f>SUM(K109,J116)</f>
        <v>199904</v>
      </c>
    </row>
    <row r="117" spans="1:11" ht="18.75" customHeight="1" x14ac:dyDescent="0.3">
      <c r="A117" s="189"/>
      <c r="B117" s="7"/>
      <c r="C117" s="8"/>
      <c r="D117" s="46" t="s">
        <v>130</v>
      </c>
      <c r="E117" s="9" t="s">
        <v>4</v>
      </c>
      <c r="F117" s="10" t="s">
        <v>12</v>
      </c>
      <c r="G117" s="191"/>
      <c r="H117" s="11" t="s">
        <v>15</v>
      </c>
      <c r="I117" s="193"/>
      <c r="J117" s="12"/>
      <c r="K117" s="47"/>
    </row>
    <row r="118" spans="1:11" ht="18.75" customHeight="1" x14ac:dyDescent="0.3">
      <c r="A118" s="189"/>
      <c r="B118" s="7"/>
      <c r="C118" s="8"/>
      <c r="D118" s="9"/>
      <c r="E118" s="9" t="s">
        <v>5</v>
      </c>
      <c r="F118" s="10" t="s">
        <v>12</v>
      </c>
      <c r="G118" s="191"/>
      <c r="H118" s="11" t="s">
        <v>44</v>
      </c>
      <c r="I118" s="193"/>
      <c r="J118" s="12"/>
      <c r="K118" s="47"/>
    </row>
    <row r="119" spans="1:11" ht="18.75" customHeight="1" x14ac:dyDescent="0.3">
      <c r="A119" s="189"/>
      <c r="B119" s="7"/>
      <c r="C119" s="8"/>
      <c r="D119" s="9"/>
      <c r="E119" s="9" t="s">
        <v>6</v>
      </c>
      <c r="F119" s="10" t="s">
        <v>12</v>
      </c>
      <c r="G119" s="191"/>
      <c r="H119" s="11" t="s">
        <v>93</v>
      </c>
      <c r="I119" s="193"/>
      <c r="J119" s="12"/>
      <c r="K119" s="47"/>
    </row>
    <row r="120" spans="1:11" ht="18.75" customHeight="1" x14ac:dyDescent="0.3">
      <c r="A120" s="189"/>
      <c r="B120" s="7"/>
      <c r="C120" s="8"/>
      <c r="D120" s="9"/>
      <c r="E120" s="9" t="s">
        <v>7</v>
      </c>
      <c r="F120" s="13" t="s">
        <v>14</v>
      </c>
      <c r="G120" s="191"/>
      <c r="H120" s="11" t="s">
        <v>57</v>
      </c>
      <c r="I120" s="193"/>
      <c r="J120" s="12"/>
      <c r="K120" s="47"/>
    </row>
    <row r="121" spans="1:11" ht="19.5" customHeight="1" thickBot="1" x14ac:dyDescent="0.35">
      <c r="A121" s="201"/>
      <c r="B121" s="34"/>
      <c r="C121" s="19"/>
      <c r="D121" s="20"/>
      <c r="E121" s="20" t="s">
        <v>72</v>
      </c>
      <c r="F121" s="10" t="s">
        <v>12</v>
      </c>
      <c r="G121" s="191"/>
      <c r="H121" s="22" t="s">
        <v>47</v>
      </c>
      <c r="I121" s="204"/>
      <c r="J121" s="23"/>
      <c r="K121" s="51"/>
    </row>
    <row r="122" spans="1:11" ht="19.5" thickTop="1" x14ac:dyDescent="0.3">
      <c r="A122" s="52"/>
      <c r="B122" s="40"/>
      <c r="C122" s="25"/>
      <c r="D122" s="26"/>
      <c r="E122" s="26"/>
      <c r="F122" s="26"/>
      <c r="G122" s="26"/>
      <c r="H122" s="27"/>
      <c r="I122" s="26"/>
      <c r="J122" s="28"/>
      <c r="K122" s="53"/>
    </row>
    <row r="123" spans="1:11" ht="21" x14ac:dyDescent="0.35">
      <c r="A123" s="188">
        <v>18</v>
      </c>
      <c r="B123" s="4">
        <v>44525</v>
      </c>
      <c r="C123" s="5" t="s">
        <v>35</v>
      </c>
      <c r="D123" s="44" t="s">
        <v>178</v>
      </c>
      <c r="E123" s="9" t="s">
        <v>21</v>
      </c>
      <c r="F123" s="13" t="s">
        <v>14</v>
      </c>
      <c r="G123" s="202" t="s">
        <v>43</v>
      </c>
      <c r="H123" s="11" t="s">
        <v>15</v>
      </c>
      <c r="I123" s="203" t="s">
        <v>18</v>
      </c>
      <c r="J123" s="17">
        <v>8917</v>
      </c>
      <c r="K123" s="50">
        <f>SUM(K116,J123)</f>
        <v>208821</v>
      </c>
    </row>
    <row r="124" spans="1:11" ht="18.75" x14ac:dyDescent="0.3">
      <c r="A124" s="189"/>
      <c r="B124" s="7"/>
      <c r="C124" s="8"/>
      <c r="D124" s="46" t="s">
        <v>95</v>
      </c>
      <c r="E124" s="9" t="s">
        <v>4</v>
      </c>
      <c r="F124" s="13" t="s">
        <v>14</v>
      </c>
      <c r="G124" s="191"/>
      <c r="H124" s="11" t="s">
        <v>29</v>
      </c>
      <c r="I124" s="193"/>
      <c r="J124" s="12"/>
      <c r="K124" s="47"/>
    </row>
    <row r="125" spans="1:11" ht="18.75" x14ac:dyDescent="0.3">
      <c r="A125" s="189"/>
      <c r="B125" s="7"/>
      <c r="C125" s="8"/>
      <c r="D125" s="9"/>
      <c r="E125" s="9" t="s">
        <v>5</v>
      </c>
      <c r="F125" s="10" t="s">
        <v>12</v>
      </c>
      <c r="G125" s="191"/>
      <c r="H125" s="11" t="s">
        <v>54</v>
      </c>
      <c r="I125" s="193"/>
      <c r="J125" s="12"/>
      <c r="K125" s="47"/>
    </row>
    <row r="126" spans="1:11" ht="18.75" x14ac:dyDescent="0.3">
      <c r="A126" s="189"/>
      <c r="B126" s="7"/>
      <c r="C126" s="8"/>
      <c r="D126" s="7" t="s">
        <v>131</v>
      </c>
      <c r="E126" s="9" t="s">
        <v>6</v>
      </c>
      <c r="F126" s="10" t="s">
        <v>12</v>
      </c>
      <c r="G126" s="191"/>
      <c r="H126" s="11" t="s">
        <v>57</v>
      </c>
      <c r="I126" s="193"/>
      <c r="J126" s="12"/>
      <c r="K126" s="47"/>
    </row>
    <row r="127" spans="1:11" ht="18.75" x14ac:dyDescent="0.3">
      <c r="A127" s="189"/>
      <c r="B127" s="7"/>
      <c r="C127" s="8"/>
      <c r="D127" s="9"/>
      <c r="E127" s="9" t="s">
        <v>7</v>
      </c>
      <c r="F127" s="10" t="s">
        <v>12</v>
      </c>
      <c r="G127" s="191"/>
      <c r="H127" s="11" t="s">
        <v>26</v>
      </c>
      <c r="I127" s="193"/>
      <c r="J127" s="12"/>
      <c r="K127" s="47"/>
    </row>
    <row r="128" spans="1:11" ht="19.5" thickBot="1" x14ac:dyDescent="0.35">
      <c r="A128" s="201"/>
      <c r="B128" s="34"/>
      <c r="C128" s="19"/>
      <c r="D128" s="20"/>
      <c r="E128" s="20" t="s">
        <v>72</v>
      </c>
      <c r="F128" s="13" t="s">
        <v>14</v>
      </c>
      <c r="G128" s="191"/>
      <c r="H128" s="22" t="s">
        <v>45</v>
      </c>
      <c r="I128" s="204"/>
      <c r="J128" s="23"/>
      <c r="K128" s="51"/>
    </row>
    <row r="129" spans="1:11" ht="19.5" thickTop="1" x14ac:dyDescent="0.3">
      <c r="A129" s="52"/>
      <c r="B129" s="40"/>
      <c r="C129" s="25"/>
      <c r="D129" s="26"/>
      <c r="E129" s="26"/>
      <c r="F129" s="26"/>
      <c r="G129" s="26"/>
      <c r="H129" s="27"/>
      <c r="I129" s="26"/>
      <c r="J129" s="28"/>
      <c r="K129" s="53"/>
    </row>
    <row r="130" spans="1:11" ht="21" customHeight="1" x14ac:dyDescent="0.35">
      <c r="A130" s="188">
        <v>19</v>
      </c>
      <c r="B130" s="4">
        <v>44525</v>
      </c>
      <c r="C130" s="5" t="s">
        <v>23</v>
      </c>
      <c r="D130" s="46" t="s">
        <v>205</v>
      </c>
      <c r="E130" s="9" t="s">
        <v>21</v>
      </c>
      <c r="F130" s="13"/>
      <c r="G130" s="205" t="s">
        <v>32</v>
      </c>
      <c r="H130" s="11"/>
      <c r="I130" s="203" t="s">
        <v>119</v>
      </c>
      <c r="J130" s="17">
        <v>40907</v>
      </c>
      <c r="K130" s="50">
        <f>SUM(K123,J130)</f>
        <v>249728</v>
      </c>
    </row>
    <row r="131" spans="1:11" ht="18.75" customHeight="1" x14ac:dyDescent="0.3">
      <c r="A131" s="189"/>
      <c r="B131" s="7"/>
      <c r="C131" s="8"/>
      <c r="D131" s="46" t="s">
        <v>132</v>
      </c>
      <c r="E131" s="9" t="s">
        <v>4</v>
      </c>
      <c r="F131" s="13"/>
      <c r="G131" s="197"/>
      <c r="H131" s="11"/>
      <c r="I131" s="193"/>
      <c r="J131" s="12"/>
      <c r="K131" s="47"/>
    </row>
    <row r="132" spans="1:11" ht="18.75" customHeight="1" x14ac:dyDescent="0.3">
      <c r="A132" s="189"/>
      <c r="B132" s="7"/>
      <c r="C132" s="8"/>
      <c r="D132" s="9"/>
      <c r="E132" s="9" t="s">
        <v>5</v>
      </c>
      <c r="F132" s="13" t="s">
        <v>14</v>
      </c>
      <c r="G132" s="197"/>
      <c r="H132" s="11" t="s">
        <v>133</v>
      </c>
      <c r="I132" s="193"/>
      <c r="J132" s="12"/>
      <c r="K132" s="47"/>
    </row>
    <row r="133" spans="1:11" ht="18.75" customHeight="1" x14ac:dyDescent="0.3">
      <c r="A133" s="189"/>
      <c r="B133" s="7"/>
      <c r="C133" s="8"/>
      <c r="D133" s="7"/>
      <c r="E133" s="9" t="s">
        <v>6</v>
      </c>
      <c r="F133" s="13" t="s">
        <v>14</v>
      </c>
      <c r="G133" s="197"/>
      <c r="H133" s="11" t="s">
        <v>41</v>
      </c>
      <c r="I133" s="193"/>
      <c r="J133" s="12"/>
      <c r="K133" s="47"/>
    </row>
    <row r="134" spans="1:11" ht="18.75" customHeight="1" x14ac:dyDescent="0.3">
      <c r="A134" s="189"/>
      <c r="B134" s="7"/>
      <c r="C134" s="8"/>
      <c r="D134" s="9"/>
      <c r="E134" s="9" t="s">
        <v>7</v>
      </c>
      <c r="F134" s="13" t="s">
        <v>14</v>
      </c>
      <c r="G134" s="197"/>
      <c r="H134" s="11" t="s">
        <v>33</v>
      </c>
      <c r="I134" s="193"/>
      <c r="J134" s="12"/>
      <c r="K134" s="47"/>
    </row>
    <row r="135" spans="1:11" ht="19.5" customHeight="1" thickBot="1" x14ac:dyDescent="0.35">
      <c r="A135" s="201"/>
      <c r="B135" s="34"/>
      <c r="C135" s="19"/>
      <c r="D135" s="20"/>
      <c r="E135" s="20" t="s">
        <v>72</v>
      </c>
      <c r="F135" s="13" t="s">
        <v>14</v>
      </c>
      <c r="G135" s="197"/>
      <c r="H135" s="22" t="s">
        <v>88</v>
      </c>
      <c r="I135" s="204"/>
      <c r="J135" s="23"/>
      <c r="K135" s="51"/>
    </row>
    <row r="136" spans="1:11" ht="19.5" thickTop="1" x14ac:dyDescent="0.3">
      <c r="A136" s="52"/>
      <c r="B136" s="40"/>
      <c r="C136" s="25"/>
      <c r="D136" s="26"/>
      <c r="E136" s="26"/>
      <c r="F136" s="26"/>
      <c r="G136" s="26"/>
      <c r="H136" s="27"/>
      <c r="I136" s="26"/>
      <c r="J136" s="28"/>
      <c r="K136" s="53"/>
    </row>
    <row r="137" spans="1:11" ht="21" x14ac:dyDescent="0.35">
      <c r="A137" s="188">
        <v>20</v>
      </c>
      <c r="B137" s="4">
        <v>44529</v>
      </c>
      <c r="C137" s="5" t="s">
        <v>35</v>
      </c>
      <c r="D137" s="46" t="s">
        <v>206</v>
      </c>
      <c r="E137" s="9" t="s">
        <v>21</v>
      </c>
      <c r="F137" s="13" t="s">
        <v>14</v>
      </c>
      <c r="G137" s="205" t="s">
        <v>32</v>
      </c>
      <c r="H137" s="11" t="s">
        <v>88</v>
      </c>
      <c r="I137" s="203" t="s">
        <v>30</v>
      </c>
      <c r="J137" s="17">
        <v>35213</v>
      </c>
      <c r="K137" s="50">
        <f>SUM(K130,J137)</f>
        <v>284941</v>
      </c>
    </row>
    <row r="138" spans="1:11" ht="18.75" x14ac:dyDescent="0.3">
      <c r="A138" s="189"/>
      <c r="B138" s="7"/>
      <c r="C138" s="8"/>
      <c r="D138" s="46" t="s">
        <v>134</v>
      </c>
      <c r="E138" s="9" t="s">
        <v>4</v>
      </c>
      <c r="F138" s="13" t="s">
        <v>14</v>
      </c>
      <c r="G138" s="197"/>
      <c r="H138" s="11" t="s">
        <v>93</v>
      </c>
      <c r="I138" s="193"/>
      <c r="J138" s="12"/>
      <c r="K138" s="47"/>
    </row>
    <row r="139" spans="1:11" ht="18.75" x14ac:dyDescent="0.3">
      <c r="A139" s="189"/>
      <c r="B139" s="7"/>
      <c r="C139" s="8"/>
      <c r="D139" s="9"/>
      <c r="E139" s="9" t="s">
        <v>5</v>
      </c>
      <c r="F139" s="13" t="s">
        <v>14</v>
      </c>
      <c r="G139" s="197"/>
      <c r="H139" s="11" t="s">
        <v>27</v>
      </c>
      <c r="I139" s="193"/>
      <c r="J139" s="12"/>
      <c r="K139" s="47"/>
    </row>
    <row r="140" spans="1:11" ht="18.75" x14ac:dyDescent="0.3">
      <c r="A140" s="189"/>
      <c r="B140" s="7"/>
      <c r="C140" s="8"/>
      <c r="D140" s="7"/>
      <c r="E140" s="9" t="s">
        <v>6</v>
      </c>
      <c r="F140" s="13" t="s">
        <v>14</v>
      </c>
      <c r="G140" s="197"/>
      <c r="H140" s="11" t="s">
        <v>135</v>
      </c>
      <c r="I140" s="193"/>
      <c r="J140" s="12"/>
      <c r="K140" s="47"/>
    </row>
    <row r="141" spans="1:11" ht="18.75" x14ac:dyDescent="0.3">
      <c r="A141" s="189"/>
      <c r="B141" s="7"/>
      <c r="C141" s="8"/>
      <c r="D141" s="9"/>
      <c r="E141" s="9" t="s">
        <v>7</v>
      </c>
      <c r="F141" s="10" t="s">
        <v>12</v>
      </c>
      <c r="G141" s="197"/>
      <c r="H141" s="11" t="s">
        <v>28</v>
      </c>
      <c r="I141" s="193"/>
      <c r="J141" s="12"/>
      <c r="K141" s="47"/>
    </row>
    <row r="142" spans="1:11" ht="19.5" thickBot="1" x14ac:dyDescent="0.35">
      <c r="A142" s="201"/>
      <c r="B142" s="34"/>
      <c r="C142" s="19"/>
      <c r="D142" s="20"/>
      <c r="E142" s="20" t="s">
        <v>72</v>
      </c>
      <c r="F142" s="10" t="s">
        <v>12</v>
      </c>
      <c r="G142" s="197"/>
      <c r="H142" s="11" t="s">
        <v>28</v>
      </c>
      <c r="I142" s="204"/>
      <c r="J142" s="23"/>
      <c r="K142" s="51"/>
    </row>
    <row r="143" spans="1:11" ht="19.5" thickTop="1" x14ac:dyDescent="0.3">
      <c r="A143" s="52"/>
      <c r="B143" s="40"/>
      <c r="C143" s="25"/>
      <c r="D143" s="26"/>
      <c r="E143" s="26"/>
      <c r="F143" s="26"/>
      <c r="G143" s="26"/>
      <c r="H143" s="27"/>
      <c r="I143" s="26"/>
      <c r="J143" s="28"/>
      <c r="K143" s="53"/>
    </row>
    <row r="144" spans="1:11" ht="21" customHeight="1" x14ac:dyDescent="0.35">
      <c r="A144" s="188">
        <v>21</v>
      </c>
      <c r="B144" s="4">
        <v>44529</v>
      </c>
      <c r="C144" s="5" t="s">
        <v>23</v>
      </c>
      <c r="D144" s="46" t="s">
        <v>207</v>
      </c>
      <c r="E144" s="9" t="s">
        <v>21</v>
      </c>
      <c r="F144" s="13"/>
      <c r="G144" s="206" t="s">
        <v>38</v>
      </c>
      <c r="H144" s="11"/>
      <c r="I144" s="203" t="s">
        <v>18</v>
      </c>
      <c r="J144" s="17">
        <v>12303</v>
      </c>
      <c r="K144" s="50">
        <f>SUM(K137,J144)</f>
        <v>297244</v>
      </c>
    </row>
    <row r="145" spans="1:11" ht="18.75" customHeight="1" x14ac:dyDescent="0.3">
      <c r="A145" s="189"/>
      <c r="B145" s="7"/>
      <c r="C145" s="8"/>
      <c r="D145" s="46" t="s">
        <v>136</v>
      </c>
      <c r="E145" s="9" t="s">
        <v>4</v>
      </c>
      <c r="F145" s="13" t="s">
        <v>14</v>
      </c>
      <c r="G145" s="207"/>
      <c r="H145" s="11" t="s">
        <v>17</v>
      </c>
      <c r="I145" s="193"/>
      <c r="J145" s="12"/>
      <c r="K145" s="47"/>
    </row>
    <row r="146" spans="1:11" ht="18.75" customHeight="1" x14ac:dyDescent="0.3">
      <c r="A146" s="189"/>
      <c r="B146" s="7"/>
      <c r="C146" s="8"/>
      <c r="D146" s="9"/>
      <c r="E146" s="9" t="s">
        <v>5</v>
      </c>
      <c r="F146" s="10" t="s">
        <v>12</v>
      </c>
      <c r="G146" s="207"/>
      <c r="H146" s="11" t="s">
        <v>56</v>
      </c>
      <c r="I146" s="193"/>
      <c r="J146" s="12"/>
      <c r="K146" s="47"/>
    </row>
    <row r="147" spans="1:11" ht="18.75" customHeight="1" x14ac:dyDescent="0.3">
      <c r="A147" s="189"/>
      <c r="B147" s="7"/>
      <c r="C147" s="8"/>
      <c r="D147" s="7"/>
      <c r="E147" s="9" t="s">
        <v>6</v>
      </c>
      <c r="F147" s="13" t="s">
        <v>14</v>
      </c>
      <c r="G147" s="207"/>
      <c r="H147" s="11" t="s">
        <v>86</v>
      </c>
      <c r="I147" s="193"/>
      <c r="J147" s="12"/>
      <c r="K147" s="47"/>
    </row>
    <row r="148" spans="1:11" ht="18.75" customHeight="1" x14ac:dyDescent="0.3">
      <c r="A148" s="189"/>
      <c r="B148" s="7"/>
      <c r="C148" s="8"/>
      <c r="D148" s="9"/>
      <c r="E148" s="9" t="s">
        <v>7</v>
      </c>
      <c r="F148" s="10" t="s">
        <v>12</v>
      </c>
      <c r="G148" s="207"/>
      <c r="H148" s="11" t="s">
        <v>63</v>
      </c>
      <c r="I148" s="193"/>
      <c r="J148" s="12"/>
      <c r="K148" s="47"/>
    </row>
    <row r="149" spans="1:11" ht="19.5" customHeight="1" thickBot="1" x14ac:dyDescent="0.35">
      <c r="A149" s="201"/>
      <c r="B149" s="34"/>
      <c r="C149" s="19"/>
      <c r="D149" s="20"/>
      <c r="E149" s="20" t="s">
        <v>72</v>
      </c>
      <c r="F149" s="13" t="s">
        <v>14</v>
      </c>
      <c r="G149" s="207"/>
      <c r="H149" s="11" t="s">
        <v>13</v>
      </c>
      <c r="I149" s="204"/>
      <c r="J149" s="23"/>
      <c r="K149" s="51"/>
    </row>
    <row r="150" spans="1:11" ht="19.5" thickTop="1" x14ac:dyDescent="0.3">
      <c r="A150" s="52"/>
      <c r="B150" s="40"/>
      <c r="C150" s="25"/>
      <c r="D150" s="26"/>
      <c r="E150" s="26"/>
      <c r="F150" s="26"/>
      <c r="G150" s="26"/>
      <c r="H150" s="27"/>
      <c r="I150" s="26"/>
      <c r="J150" s="28"/>
      <c r="K150" s="53"/>
    </row>
    <row r="151" spans="1:11" ht="21" customHeight="1" x14ac:dyDescent="0.35">
      <c r="A151" s="188">
        <v>22</v>
      </c>
      <c r="B151" s="4">
        <v>44530</v>
      </c>
      <c r="C151" s="5" t="s">
        <v>35</v>
      </c>
      <c r="D151" s="46" t="s">
        <v>208</v>
      </c>
      <c r="E151" s="9" t="s">
        <v>21</v>
      </c>
      <c r="F151" s="10" t="s">
        <v>12</v>
      </c>
      <c r="G151" s="205" t="s">
        <v>32</v>
      </c>
      <c r="H151" s="11" t="s">
        <v>55</v>
      </c>
      <c r="I151" s="203" t="s">
        <v>18</v>
      </c>
      <c r="J151" s="17">
        <v>21894</v>
      </c>
      <c r="K151" s="50">
        <f>SUM(K144,J151)</f>
        <v>319138</v>
      </c>
    </row>
    <row r="152" spans="1:11" ht="18.75" customHeight="1" x14ac:dyDescent="0.3">
      <c r="A152" s="189"/>
      <c r="B152" s="7"/>
      <c r="C152" s="8"/>
      <c r="D152" s="46" t="s">
        <v>137</v>
      </c>
      <c r="E152" s="9" t="s">
        <v>4</v>
      </c>
      <c r="F152" s="13" t="s">
        <v>14</v>
      </c>
      <c r="G152" s="197"/>
      <c r="H152" s="11" t="s">
        <v>45</v>
      </c>
      <c r="I152" s="193"/>
      <c r="J152" s="12"/>
      <c r="K152" s="47"/>
    </row>
    <row r="153" spans="1:11" ht="18.75" customHeight="1" x14ac:dyDescent="0.3">
      <c r="A153" s="189"/>
      <c r="B153" s="7"/>
      <c r="C153" s="8"/>
      <c r="D153" s="9"/>
      <c r="E153" s="9" t="s">
        <v>5</v>
      </c>
      <c r="F153" s="10" t="s">
        <v>12</v>
      </c>
      <c r="G153" s="197"/>
      <c r="H153" s="11" t="s">
        <v>55</v>
      </c>
      <c r="I153" s="193"/>
      <c r="J153" s="12"/>
      <c r="K153" s="47"/>
    </row>
    <row r="154" spans="1:11" ht="18.75" customHeight="1" x14ac:dyDescent="0.3">
      <c r="A154" s="189"/>
      <c r="B154" s="7"/>
      <c r="C154" s="8"/>
      <c r="D154" s="7"/>
      <c r="E154" s="9" t="s">
        <v>6</v>
      </c>
      <c r="F154" s="13" t="s">
        <v>14</v>
      </c>
      <c r="G154" s="197"/>
      <c r="H154" s="11" t="s">
        <v>47</v>
      </c>
      <c r="I154" s="193"/>
      <c r="J154" s="12"/>
      <c r="K154" s="47"/>
    </row>
    <row r="155" spans="1:11" ht="18.75" customHeight="1" x14ac:dyDescent="0.3">
      <c r="A155" s="189"/>
      <c r="B155" s="7"/>
      <c r="C155" s="8"/>
      <c r="D155" s="9"/>
      <c r="E155" s="9" t="s">
        <v>7</v>
      </c>
      <c r="F155" s="13" t="s">
        <v>14</v>
      </c>
      <c r="G155" s="197"/>
      <c r="H155" s="11" t="s">
        <v>17</v>
      </c>
      <c r="I155" s="193"/>
      <c r="J155" s="12"/>
      <c r="K155" s="47"/>
    </row>
    <row r="156" spans="1:11" ht="19.5" customHeight="1" thickBot="1" x14ac:dyDescent="0.35">
      <c r="A156" s="201"/>
      <c r="B156" s="34"/>
      <c r="C156" s="19"/>
      <c r="D156" s="20"/>
      <c r="E156" s="20" t="s">
        <v>72</v>
      </c>
      <c r="F156" s="10" t="s">
        <v>12</v>
      </c>
      <c r="G156" s="197"/>
      <c r="H156" s="11" t="s">
        <v>39</v>
      </c>
      <c r="I156" s="204"/>
      <c r="J156" s="23"/>
      <c r="K156" s="51"/>
    </row>
    <row r="157" spans="1:11" ht="19.5" thickTop="1" x14ac:dyDescent="0.3">
      <c r="A157" s="52"/>
      <c r="B157" s="40"/>
      <c r="C157" s="25"/>
      <c r="D157" s="26"/>
      <c r="E157" s="26"/>
      <c r="F157" s="26"/>
      <c r="G157" s="26"/>
      <c r="H157" s="27"/>
      <c r="I157" s="26"/>
      <c r="J157" s="28"/>
      <c r="K157" s="53"/>
    </row>
    <row r="158" spans="1:11" ht="21" customHeight="1" x14ac:dyDescent="0.35">
      <c r="A158" s="188">
        <v>23</v>
      </c>
      <c r="B158" s="4">
        <v>44530</v>
      </c>
      <c r="C158" s="5" t="s">
        <v>23</v>
      </c>
      <c r="D158" s="46" t="s">
        <v>209</v>
      </c>
      <c r="E158" s="9" t="s">
        <v>21</v>
      </c>
      <c r="F158" s="10"/>
      <c r="G158" s="202" t="s">
        <v>43</v>
      </c>
      <c r="H158" s="11"/>
      <c r="I158" s="203" t="s">
        <v>18</v>
      </c>
      <c r="J158" s="17">
        <v>947</v>
      </c>
      <c r="K158" s="50">
        <f>SUM(K151,J158)</f>
        <v>320085</v>
      </c>
    </row>
    <row r="159" spans="1:11" ht="18.75" customHeight="1" x14ac:dyDescent="0.3">
      <c r="A159" s="189"/>
      <c r="B159" s="7"/>
      <c r="C159" s="8"/>
      <c r="D159" s="46" t="s">
        <v>138</v>
      </c>
      <c r="E159" s="9" t="s">
        <v>4</v>
      </c>
      <c r="F159" s="13"/>
      <c r="G159" s="191"/>
      <c r="H159" s="11"/>
      <c r="I159" s="193"/>
      <c r="J159" s="12"/>
      <c r="K159" s="47"/>
    </row>
    <row r="160" spans="1:11" ht="18.75" customHeight="1" x14ac:dyDescent="0.3">
      <c r="A160" s="189"/>
      <c r="B160" s="7"/>
      <c r="C160" s="8"/>
      <c r="D160" s="9"/>
      <c r="E160" s="9" t="s">
        <v>5</v>
      </c>
      <c r="F160" s="10" t="s">
        <v>12</v>
      </c>
      <c r="G160" s="191"/>
      <c r="H160" s="11" t="s">
        <v>101</v>
      </c>
      <c r="I160" s="193"/>
      <c r="J160" s="12"/>
      <c r="K160" s="47"/>
    </row>
    <row r="161" spans="1:11" ht="18.75" customHeight="1" x14ac:dyDescent="0.3">
      <c r="A161" s="189"/>
      <c r="B161" s="7"/>
      <c r="C161" s="8"/>
      <c r="D161" s="7"/>
      <c r="E161" s="9" t="s">
        <v>6</v>
      </c>
      <c r="F161" s="10" t="s">
        <v>12</v>
      </c>
      <c r="G161" s="191"/>
      <c r="H161" s="11" t="s">
        <v>135</v>
      </c>
      <c r="I161" s="193"/>
      <c r="J161" s="12"/>
      <c r="K161" s="47"/>
    </row>
    <row r="162" spans="1:11" ht="18.75" customHeight="1" x14ac:dyDescent="0.3">
      <c r="A162" s="189"/>
      <c r="B162" s="7"/>
      <c r="C162" s="8"/>
      <c r="D162" s="9"/>
      <c r="E162" s="9" t="s">
        <v>7</v>
      </c>
      <c r="F162" s="10" t="s">
        <v>12</v>
      </c>
      <c r="G162" s="191"/>
      <c r="H162" s="11" t="s">
        <v>28</v>
      </c>
      <c r="I162" s="193"/>
      <c r="J162" s="12"/>
      <c r="K162" s="47"/>
    </row>
    <row r="163" spans="1:11" ht="19.5" customHeight="1" thickBot="1" x14ac:dyDescent="0.35">
      <c r="A163" s="201"/>
      <c r="B163" s="34"/>
      <c r="C163" s="19"/>
      <c r="D163" s="20"/>
      <c r="E163" s="20" t="s">
        <v>72</v>
      </c>
      <c r="F163" s="10" t="s">
        <v>12</v>
      </c>
      <c r="G163" s="191"/>
      <c r="H163" s="11" t="s">
        <v>45</v>
      </c>
      <c r="I163" s="204"/>
      <c r="J163" s="23"/>
      <c r="K163" s="51"/>
    </row>
    <row r="164" spans="1:11" ht="19.5" thickTop="1" x14ac:dyDescent="0.3">
      <c r="A164" s="52"/>
      <c r="B164" s="40"/>
      <c r="C164" s="25"/>
      <c r="D164" s="26"/>
      <c r="E164" s="26"/>
      <c r="F164" s="26"/>
      <c r="G164" s="26"/>
      <c r="H164" s="27"/>
      <c r="I164" s="26"/>
      <c r="J164" s="28"/>
      <c r="K164" s="53"/>
    </row>
    <row r="165" spans="1:11" ht="15.75" thickBot="1" x14ac:dyDescent="0.3"/>
    <row r="166" spans="1:11" ht="39.950000000000003" customHeight="1" thickBot="1" x14ac:dyDescent="0.75">
      <c r="A166" s="184" t="s">
        <v>109</v>
      </c>
      <c r="B166" s="185"/>
      <c r="C166" s="185"/>
      <c r="D166" s="186" t="s">
        <v>148</v>
      </c>
      <c r="E166" s="186"/>
      <c r="F166" s="186"/>
      <c r="G166" s="186"/>
      <c r="H166" s="186"/>
      <c r="I166" s="186"/>
      <c r="J166" s="186"/>
      <c r="K166" s="187"/>
    </row>
    <row r="169" spans="1:11" ht="15.75" thickBot="1" x14ac:dyDescent="0.3"/>
    <row r="170" spans="1:11" ht="19.5" customHeight="1" x14ac:dyDescent="0.3">
      <c r="A170" s="175" t="s">
        <v>784</v>
      </c>
      <c r="B170" s="176"/>
      <c r="C170" s="177"/>
      <c r="D170" s="86" t="s">
        <v>832</v>
      </c>
      <c r="E170" s="77">
        <v>23</v>
      </c>
      <c r="F170" s="80">
        <v>1</v>
      </c>
    </row>
    <row r="171" spans="1:11" ht="19.5" customHeight="1" x14ac:dyDescent="0.3">
      <c r="A171" s="178"/>
      <c r="B171" s="179"/>
      <c r="C171" s="180"/>
      <c r="D171" s="84" t="s">
        <v>829</v>
      </c>
      <c r="E171" s="78">
        <v>6</v>
      </c>
      <c r="F171" s="81">
        <f>AVERAGE(E171*F170)/E170</f>
        <v>0.2608695652173913</v>
      </c>
    </row>
    <row r="172" spans="1:11" ht="19.5" customHeight="1" x14ac:dyDescent="0.3">
      <c r="A172" s="178"/>
      <c r="B172" s="179"/>
      <c r="C172" s="180"/>
      <c r="D172" s="83" t="s">
        <v>831</v>
      </c>
      <c r="E172" s="78">
        <v>12</v>
      </c>
      <c r="F172" s="81">
        <f t="shared" ref="F172:F173" si="0">AVERAGE(E172*F171)/E171</f>
        <v>0.52173913043478259</v>
      </c>
    </row>
    <row r="173" spans="1:11" ht="19.5" customHeight="1" thickBot="1" x14ac:dyDescent="0.35">
      <c r="A173" s="181"/>
      <c r="B173" s="182"/>
      <c r="C173" s="183"/>
      <c r="D173" s="85" t="s">
        <v>830</v>
      </c>
      <c r="E173" s="79">
        <v>5</v>
      </c>
      <c r="F173" s="82">
        <f t="shared" si="0"/>
        <v>0.21739130434782608</v>
      </c>
    </row>
  </sheetData>
  <mergeCells count="73">
    <mergeCell ref="A1:K1"/>
    <mergeCell ref="A4:A9"/>
    <mergeCell ref="G4:G9"/>
    <mergeCell ref="I4:I9"/>
    <mergeCell ref="A11:A16"/>
    <mergeCell ref="G11:G16"/>
    <mergeCell ref="I11:I16"/>
    <mergeCell ref="A18:A23"/>
    <mergeCell ref="G18:G23"/>
    <mergeCell ref="I18:I23"/>
    <mergeCell ref="A25:A30"/>
    <mergeCell ref="G25:G30"/>
    <mergeCell ref="I25:I30"/>
    <mergeCell ref="A32:A37"/>
    <mergeCell ref="G32:G37"/>
    <mergeCell ref="I32:I37"/>
    <mergeCell ref="A39:A44"/>
    <mergeCell ref="G39:G44"/>
    <mergeCell ref="I39:I44"/>
    <mergeCell ref="A46:A51"/>
    <mergeCell ref="G46:G51"/>
    <mergeCell ref="I46:I51"/>
    <mergeCell ref="A53:A58"/>
    <mergeCell ref="G53:G58"/>
    <mergeCell ref="I53:I58"/>
    <mergeCell ref="A60:A65"/>
    <mergeCell ref="G60:G65"/>
    <mergeCell ref="I60:I65"/>
    <mergeCell ref="A67:A72"/>
    <mergeCell ref="G67:G72"/>
    <mergeCell ref="I67:I72"/>
    <mergeCell ref="A74:A79"/>
    <mergeCell ref="G74:G79"/>
    <mergeCell ref="I74:I79"/>
    <mergeCell ref="A81:A86"/>
    <mergeCell ref="G81:G86"/>
    <mergeCell ref="I81:I86"/>
    <mergeCell ref="A88:A93"/>
    <mergeCell ref="G88:G93"/>
    <mergeCell ref="I88:I93"/>
    <mergeCell ref="A95:A100"/>
    <mergeCell ref="G95:G100"/>
    <mergeCell ref="I95:I100"/>
    <mergeCell ref="A102:A107"/>
    <mergeCell ref="G102:G107"/>
    <mergeCell ref="I102:I107"/>
    <mergeCell ref="A109:A114"/>
    <mergeCell ref="G109:G114"/>
    <mergeCell ref="I109:I114"/>
    <mergeCell ref="A116:A121"/>
    <mergeCell ref="G116:G121"/>
    <mergeCell ref="I116:I121"/>
    <mergeCell ref="A123:A128"/>
    <mergeCell ref="G123:G128"/>
    <mergeCell ref="I123:I128"/>
    <mergeCell ref="A130:A135"/>
    <mergeCell ref="G130:G135"/>
    <mergeCell ref="I130:I135"/>
    <mergeCell ref="A137:A142"/>
    <mergeCell ref="G137:G142"/>
    <mergeCell ref="I137:I142"/>
    <mergeCell ref="A144:A149"/>
    <mergeCell ref="G144:G149"/>
    <mergeCell ref="I144:I149"/>
    <mergeCell ref="A151:A156"/>
    <mergeCell ref="G151:G156"/>
    <mergeCell ref="I151:I156"/>
    <mergeCell ref="A170:C173"/>
    <mergeCell ref="A158:A163"/>
    <mergeCell ref="G158:G163"/>
    <mergeCell ref="I158:I163"/>
    <mergeCell ref="A166:C166"/>
    <mergeCell ref="D166:K166"/>
  </mergeCells>
  <pageMargins left="0.70866141732283472" right="0.70866141732283472" top="0.27559055118110237" bottom="0.27559055118110237" header="0.31496062992125984" footer="0.31496062992125984"/>
  <pageSetup paperSize="8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2"/>
  <sheetViews>
    <sheetView zoomScale="120" zoomScaleNormal="120" workbookViewId="0">
      <pane xSplit="1" ySplit="3" topLeftCell="B346" activePane="bottomRight" state="frozen"/>
      <selection pane="topRight" activeCell="B1" sqref="B1"/>
      <selection pane="bottomLeft" activeCell="A4" sqref="A4"/>
      <selection pane="bottomRight" activeCell="H361" sqref="H361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2.7109375" customWidth="1"/>
  </cols>
  <sheetData>
    <row r="1" spans="1:11" ht="27.95" customHeight="1" thickBot="1" x14ac:dyDescent="0.55000000000000004">
      <c r="A1" s="198" t="s">
        <v>466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0.100000000000001" customHeight="1" x14ac:dyDescent="0.35">
      <c r="A4" s="188">
        <v>1</v>
      </c>
      <c r="B4" s="4">
        <v>44531</v>
      </c>
      <c r="C4" s="5" t="s">
        <v>35</v>
      </c>
      <c r="D4" s="32" t="s">
        <v>210</v>
      </c>
      <c r="E4" s="9" t="s">
        <v>21</v>
      </c>
      <c r="F4" s="10"/>
      <c r="G4" s="202" t="s">
        <v>43</v>
      </c>
      <c r="H4" s="11"/>
      <c r="I4" s="203" t="s">
        <v>30</v>
      </c>
      <c r="J4" s="16">
        <v>6687</v>
      </c>
      <c r="K4" s="50">
        <f>SUM(J4)</f>
        <v>6687</v>
      </c>
    </row>
    <row r="5" spans="1:11" ht="20.100000000000001" customHeight="1" x14ac:dyDescent="0.35">
      <c r="A5" s="189"/>
      <c r="B5" s="7"/>
      <c r="C5" s="8"/>
      <c r="D5" s="32" t="s">
        <v>139</v>
      </c>
      <c r="E5" s="9" t="s">
        <v>4</v>
      </c>
      <c r="F5" s="13" t="s">
        <v>14</v>
      </c>
      <c r="G5" s="191"/>
      <c r="H5" s="11" t="s">
        <v>27</v>
      </c>
      <c r="I5" s="193"/>
      <c r="J5" s="16"/>
      <c r="K5" s="50"/>
    </row>
    <row r="6" spans="1:11" ht="20.100000000000001" customHeight="1" x14ac:dyDescent="0.3">
      <c r="A6" s="189"/>
      <c r="B6" s="7"/>
      <c r="C6" s="8"/>
      <c r="D6" s="9"/>
      <c r="E6" s="9" t="s">
        <v>5</v>
      </c>
      <c r="F6" s="10" t="s">
        <v>12</v>
      </c>
      <c r="G6" s="191"/>
      <c r="H6" s="11" t="s">
        <v>63</v>
      </c>
      <c r="I6" s="193"/>
      <c r="J6" s="12"/>
      <c r="K6" s="47"/>
    </row>
    <row r="7" spans="1:11" ht="20.100000000000001" customHeight="1" x14ac:dyDescent="0.3">
      <c r="A7" s="189"/>
      <c r="B7" s="7"/>
      <c r="C7" s="8"/>
      <c r="D7" s="9"/>
      <c r="E7" s="9" t="s">
        <v>6</v>
      </c>
      <c r="F7" s="13" t="s">
        <v>14</v>
      </c>
      <c r="G7" s="191"/>
      <c r="H7" s="11" t="s">
        <v>27</v>
      </c>
      <c r="I7" s="193"/>
      <c r="J7" s="12"/>
      <c r="K7" s="47"/>
    </row>
    <row r="8" spans="1:11" ht="20.100000000000001" customHeight="1" x14ac:dyDescent="0.3">
      <c r="A8" s="189"/>
      <c r="B8" s="7"/>
      <c r="C8" s="8"/>
      <c r="D8" s="9"/>
      <c r="E8" s="9" t="s">
        <v>7</v>
      </c>
      <c r="F8" s="10" t="s">
        <v>12</v>
      </c>
      <c r="G8" s="191"/>
      <c r="H8" s="11" t="s">
        <v>56</v>
      </c>
      <c r="I8" s="193"/>
      <c r="J8" s="12"/>
      <c r="K8" s="47"/>
    </row>
    <row r="9" spans="1:11" ht="20.100000000000001" customHeight="1" thickBot="1" x14ac:dyDescent="0.35">
      <c r="A9" s="201"/>
      <c r="B9" s="34"/>
      <c r="C9" s="19"/>
      <c r="D9" s="20"/>
      <c r="E9" s="20" t="s">
        <v>72</v>
      </c>
      <c r="F9" s="14" t="s">
        <v>12</v>
      </c>
      <c r="G9" s="191"/>
      <c r="H9" s="22" t="s">
        <v>45</v>
      </c>
      <c r="I9" s="204"/>
      <c r="J9" s="23"/>
      <c r="K9" s="51"/>
    </row>
    <row r="10" spans="1:11" ht="20.100000000000001" customHeight="1" thickTop="1" x14ac:dyDescent="0.3">
      <c r="A10" s="52"/>
      <c r="B10" s="40"/>
      <c r="C10" s="25"/>
      <c r="D10" s="26"/>
      <c r="E10" s="26"/>
      <c r="F10" s="26"/>
      <c r="G10" s="26"/>
      <c r="H10" s="27"/>
      <c r="I10" s="26"/>
      <c r="J10" s="28"/>
      <c r="K10" s="53"/>
    </row>
    <row r="11" spans="1:11" ht="20.100000000000001" customHeight="1" x14ac:dyDescent="0.35">
      <c r="A11" s="188">
        <v>2</v>
      </c>
      <c r="B11" s="4">
        <v>44531</v>
      </c>
      <c r="C11" s="5" t="s">
        <v>23</v>
      </c>
      <c r="D11" s="46" t="s">
        <v>211</v>
      </c>
      <c r="E11" s="9" t="s">
        <v>21</v>
      </c>
      <c r="F11" s="10" t="s">
        <v>12</v>
      </c>
      <c r="G11" s="202" t="s">
        <v>43</v>
      </c>
      <c r="H11" s="11" t="s">
        <v>52</v>
      </c>
      <c r="I11" s="203" t="s">
        <v>18</v>
      </c>
      <c r="J11" s="17">
        <v>7054</v>
      </c>
      <c r="K11" s="50">
        <f>SUM(K4,J11)</f>
        <v>13741</v>
      </c>
    </row>
    <row r="12" spans="1:11" ht="20.100000000000001" customHeight="1" x14ac:dyDescent="0.3">
      <c r="A12" s="189"/>
      <c r="B12" s="7"/>
      <c r="C12" s="8"/>
      <c r="D12" s="46" t="s">
        <v>140</v>
      </c>
      <c r="E12" s="9" t="s">
        <v>4</v>
      </c>
      <c r="F12" s="10" t="s">
        <v>12</v>
      </c>
      <c r="G12" s="191"/>
      <c r="H12" s="11" t="s">
        <v>88</v>
      </c>
      <c r="I12" s="193"/>
      <c r="J12" s="12"/>
      <c r="K12" s="47"/>
    </row>
    <row r="13" spans="1:11" ht="20.100000000000001" customHeight="1" x14ac:dyDescent="0.3">
      <c r="A13" s="189"/>
      <c r="B13" s="7"/>
      <c r="C13" s="8"/>
      <c r="D13" s="9"/>
      <c r="E13" s="9" t="s">
        <v>5</v>
      </c>
      <c r="F13" s="13" t="s">
        <v>14</v>
      </c>
      <c r="G13" s="191"/>
      <c r="H13" s="11" t="s">
        <v>52</v>
      </c>
      <c r="I13" s="193"/>
      <c r="J13" s="12"/>
      <c r="K13" s="47"/>
    </row>
    <row r="14" spans="1:11" ht="20.100000000000001" customHeight="1" x14ac:dyDescent="0.3">
      <c r="A14" s="189"/>
      <c r="B14" s="7"/>
      <c r="C14" s="8"/>
      <c r="D14" s="9"/>
      <c r="E14" s="9" t="s">
        <v>6</v>
      </c>
      <c r="F14" s="13" t="s">
        <v>14</v>
      </c>
      <c r="G14" s="191"/>
      <c r="H14" s="11" t="s">
        <v>45</v>
      </c>
      <c r="I14" s="193"/>
      <c r="J14" s="12"/>
      <c r="K14" s="47"/>
    </row>
    <row r="15" spans="1:11" ht="20.100000000000001" customHeight="1" x14ac:dyDescent="0.3">
      <c r="A15" s="189"/>
      <c r="B15" s="7"/>
      <c r="C15" s="8"/>
      <c r="D15" s="9"/>
      <c r="E15" s="9" t="s">
        <v>7</v>
      </c>
      <c r="F15" s="10" t="s">
        <v>12</v>
      </c>
      <c r="G15" s="191"/>
      <c r="H15" s="11" t="s">
        <v>101</v>
      </c>
      <c r="I15" s="193"/>
      <c r="J15" s="12"/>
      <c r="K15" s="47"/>
    </row>
    <row r="16" spans="1:11" ht="20.100000000000001" customHeight="1" thickBot="1" x14ac:dyDescent="0.35">
      <c r="A16" s="201"/>
      <c r="B16" s="34"/>
      <c r="C16" s="19"/>
      <c r="D16" s="20"/>
      <c r="E16" s="20" t="s">
        <v>72</v>
      </c>
      <c r="F16" s="10" t="s">
        <v>12</v>
      </c>
      <c r="G16" s="191"/>
      <c r="H16" s="22" t="s">
        <v>40</v>
      </c>
      <c r="I16" s="204"/>
      <c r="J16" s="23"/>
      <c r="K16" s="51"/>
    </row>
    <row r="17" spans="1:11" ht="20.100000000000001" customHeight="1" thickTop="1" x14ac:dyDescent="0.3">
      <c r="A17" s="52"/>
      <c r="B17" s="40"/>
      <c r="C17" s="25"/>
      <c r="D17" s="26"/>
      <c r="E17" s="26"/>
      <c r="F17" s="26"/>
      <c r="G17" s="26"/>
      <c r="H17" s="27"/>
      <c r="I17" s="26"/>
      <c r="J17" s="28"/>
      <c r="K17" s="53"/>
    </row>
    <row r="18" spans="1:11" ht="21" customHeight="1" x14ac:dyDescent="0.35">
      <c r="A18" s="188">
        <v>3</v>
      </c>
      <c r="B18" s="4">
        <v>44532</v>
      </c>
      <c r="C18" s="5" t="s">
        <v>23</v>
      </c>
      <c r="D18" s="46" t="s">
        <v>212</v>
      </c>
      <c r="E18" s="9" t="s">
        <v>21</v>
      </c>
      <c r="F18" s="10"/>
      <c r="G18" s="202" t="s">
        <v>43</v>
      </c>
      <c r="H18" s="11"/>
      <c r="I18" s="203" t="s">
        <v>18</v>
      </c>
      <c r="J18" s="17">
        <v>1179</v>
      </c>
      <c r="K18" s="50">
        <f>SUM(K11,J18)</f>
        <v>14920</v>
      </c>
    </row>
    <row r="19" spans="1:11" ht="18.75" customHeight="1" x14ac:dyDescent="0.3">
      <c r="A19" s="189"/>
      <c r="B19" s="7"/>
      <c r="C19" s="8"/>
      <c r="D19" s="46" t="s">
        <v>141</v>
      </c>
      <c r="E19" s="9" t="s">
        <v>4</v>
      </c>
      <c r="F19" s="13"/>
      <c r="G19" s="191"/>
      <c r="H19" s="11"/>
      <c r="I19" s="193"/>
      <c r="J19" s="12"/>
      <c r="K19" s="47"/>
    </row>
    <row r="20" spans="1:11" ht="18.75" customHeight="1" x14ac:dyDescent="0.3">
      <c r="A20" s="189"/>
      <c r="B20" s="7"/>
      <c r="C20" s="8"/>
      <c r="D20" s="9"/>
      <c r="E20" s="9" t="s">
        <v>5</v>
      </c>
      <c r="F20" s="10" t="s">
        <v>12</v>
      </c>
      <c r="G20" s="191"/>
      <c r="H20" s="11" t="s">
        <v>142</v>
      </c>
      <c r="I20" s="193"/>
      <c r="J20" s="12"/>
      <c r="K20" s="47"/>
    </row>
    <row r="21" spans="1:11" ht="18.75" customHeight="1" x14ac:dyDescent="0.3">
      <c r="A21" s="189"/>
      <c r="B21" s="7"/>
      <c r="C21" s="8"/>
      <c r="D21" s="9"/>
      <c r="E21" s="9" t="s">
        <v>6</v>
      </c>
      <c r="F21" s="10" t="s">
        <v>12</v>
      </c>
      <c r="G21" s="191"/>
      <c r="H21" s="11" t="s">
        <v>28</v>
      </c>
      <c r="I21" s="193"/>
      <c r="J21" s="12"/>
      <c r="K21" s="47"/>
    </row>
    <row r="22" spans="1:11" ht="18.75" customHeight="1" x14ac:dyDescent="0.3">
      <c r="A22" s="189"/>
      <c r="B22" s="7"/>
      <c r="C22" s="8"/>
      <c r="D22" s="9"/>
      <c r="E22" s="9" t="s">
        <v>7</v>
      </c>
      <c r="F22" s="10" t="s">
        <v>12</v>
      </c>
      <c r="G22" s="191"/>
      <c r="H22" s="11" t="s">
        <v>56</v>
      </c>
      <c r="I22" s="193"/>
      <c r="J22" s="12"/>
      <c r="K22" s="47"/>
    </row>
    <row r="23" spans="1:11" ht="19.5" customHeight="1" thickBot="1" x14ac:dyDescent="0.35">
      <c r="A23" s="201"/>
      <c r="B23" s="34"/>
      <c r="C23" s="19"/>
      <c r="D23" s="20"/>
      <c r="E23" s="20" t="s">
        <v>72</v>
      </c>
      <c r="F23" s="10" t="s">
        <v>12</v>
      </c>
      <c r="G23" s="191"/>
      <c r="H23" s="22" t="s">
        <v>48</v>
      </c>
      <c r="I23" s="204"/>
      <c r="J23" s="23"/>
      <c r="K23" s="51"/>
    </row>
    <row r="24" spans="1:11" ht="19.5" thickTop="1" x14ac:dyDescent="0.3">
      <c r="A24" s="52"/>
      <c r="B24" s="40"/>
      <c r="C24" s="25"/>
      <c r="D24" s="26"/>
      <c r="E24" s="26"/>
      <c r="F24" s="26"/>
      <c r="G24" s="26"/>
      <c r="H24" s="27"/>
      <c r="I24" s="26"/>
      <c r="J24" s="28"/>
      <c r="K24" s="53"/>
    </row>
    <row r="25" spans="1:11" ht="21" customHeight="1" x14ac:dyDescent="0.35">
      <c r="A25" s="188">
        <v>4</v>
      </c>
      <c r="B25" s="4">
        <v>44533</v>
      </c>
      <c r="C25" s="5" t="s">
        <v>23</v>
      </c>
      <c r="D25" s="46" t="s">
        <v>213</v>
      </c>
      <c r="E25" s="9" t="s">
        <v>21</v>
      </c>
      <c r="F25" s="10"/>
      <c r="G25" s="202" t="s">
        <v>43</v>
      </c>
      <c r="H25" s="11"/>
      <c r="I25" s="203" t="s">
        <v>18</v>
      </c>
      <c r="J25" s="17">
        <v>1273</v>
      </c>
      <c r="K25" s="50">
        <f>SUM(K18,J25)</f>
        <v>16193</v>
      </c>
    </row>
    <row r="26" spans="1:11" ht="18.75" customHeight="1" x14ac:dyDescent="0.3">
      <c r="A26" s="189"/>
      <c r="B26" s="7"/>
      <c r="C26" s="8"/>
      <c r="D26" s="46" t="s">
        <v>143</v>
      </c>
      <c r="E26" s="9" t="s">
        <v>4</v>
      </c>
      <c r="F26" s="13"/>
      <c r="G26" s="191"/>
      <c r="H26" s="11"/>
      <c r="I26" s="193"/>
      <c r="J26" s="12"/>
      <c r="K26" s="47"/>
    </row>
    <row r="27" spans="1:11" ht="18.75" customHeight="1" x14ac:dyDescent="0.3">
      <c r="A27" s="189"/>
      <c r="B27" s="7"/>
      <c r="C27" s="8"/>
      <c r="D27" s="9"/>
      <c r="E27" s="9" t="s">
        <v>5</v>
      </c>
      <c r="F27" s="10" t="s">
        <v>12</v>
      </c>
      <c r="G27" s="191"/>
      <c r="H27" s="11" t="s">
        <v>144</v>
      </c>
      <c r="I27" s="193"/>
      <c r="J27" s="12"/>
      <c r="K27" s="47"/>
    </row>
    <row r="28" spans="1:11" ht="18.75" customHeight="1" x14ac:dyDescent="0.3">
      <c r="A28" s="189"/>
      <c r="B28" s="7"/>
      <c r="C28" s="8"/>
      <c r="D28" s="9"/>
      <c r="E28" s="9" t="s">
        <v>6</v>
      </c>
      <c r="F28" s="10" t="s">
        <v>12</v>
      </c>
      <c r="G28" s="191"/>
      <c r="H28" s="11" t="s">
        <v>47</v>
      </c>
      <c r="I28" s="193"/>
      <c r="J28" s="12"/>
      <c r="K28" s="47"/>
    </row>
    <row r="29" spans="1:11" ht="18.75" customHeight="1" x14ac:dyDescent="0.3">
      <c r="A29" s="189"/>
      <c r="B29" s="7"/>
      <c r="C29" s="8"/>
      <c r="D29" s="9"/>
      <c r="E29" s="9" t="s">
        <v>7</v>
      </c>
      <c r="F29" s="10" t="s">
        <v>12</v>
      </c>
      <c r="G29" s="191"/>
      <c r="H29" s="11" t="s">
        <v>93</v>
      </c>
      <c r="I29" s="193"/>
      <c r="J29" s="12"/>
      <c r="K29" s="47"/>
    </row>
    <row r="30" spans="1:11" ht="19.5" customHeight="1" thickBot="1" x14ac:dyDescent="0.35">
      <c r="A30" s="201"/>
      <c r="B30" s="34"/>
      <c r="C30" s="19"/>
      <c r="D30" s="20"/>
      <c r="E30" s="20" t="s">
        <v>72</v>
      </c>
      <c r="F30" s="10" t="s">
        <v>12</v>
      </c>
      <c r="G30" s="191"/>
      <c r="H30" s="22" t="s">
        <v>40</v>
      </c>
      <c r="I30" s="204"/>
      <c r="J30" s="23"/>
      <c r="K30" s="51"/>
    </row>
    <row r="31" spans="1:11" ht="19.5" thickTop="1" x14ac:dyDescent="0.3">
      <c r="A31" s="52"/>
      <c r="B31" s="40"/>
      <c r="C31" s="25"/>
      <c r="D31" s="26"/>
      <c r="E31" s="26"/>
      <c r="F31" s="26"/>
      <c r="G31" s="26"/>
      <c r="H31" s="27"/>
      <c r="I31" s="26"/>
      <c r="J31" s="28"/>
      <c r="K31" s="53"/>
    </row>
    <row r="32" spans="1:11" ht="21" customHeight="1" x14ac:dyDescent="0.35">
      <c r="A32" s="188">
        <v>5</v>
      </c>
      <c r="B32" s="4">
        <v>44534</v>
      </c>
      <c r="C32" s="5" t="s">
        <v>23</v>
      </c>
      <c r="D32" s="46" t="s">
        <v>214</v>
      </c>
      <c r="E32" s="9" t="s">
        <v>21</v>
      </c>
      <c r="F32" s="13" t="s">
        <v>14</v>
      </c>
      <c r="G32" s="205" t="s">
        <v>32</v>
      </c>
      <c r="H32" s="11" t="s">
        <v>63</v>
      </c>
      <c r="I32" s="203" t="s">
        <v>18</v>
      </c>
      <c r="J32" s="17">
        <v>36720</v>
      </c>
      <c r="K32" s="50">
        <f>SUM(K25,J32)</f>
        <v>52913</v>
      </c>
    </row>
    <row r="33" spans="1:11" ht="18.75" customHeight="1" x14ac:dyDescent="0.3">
      <c r="A33" s="189"/>
      <c r="B33" s="7"/>
      <c r="C33" s="8"/>
      <c r="D33" s="46" t="s">
        <v>145</v>
      </c>
      <c r="E33" s="9" t="s">
        <v>4</v>
      </c>
      <c r="F33" s="10" t="s">
        <v>12</v>
      </c>
      <c r="G33" s="197"/>
      <c r="H33" s="11" t="s">
        <v>68</v>
      </c>
      <c r="I33" s="193"/>
      <c r="J33" s="12"/>
      <c r="K33" s="47"/>
    </row>
    <row r="34" spans="1:11" ht="18.75" customHeight="1" x14ac:dyDescent="0.3">
      <c r="A34" s="189"/>
      <c r="B34" s="7"/>
      <c r="C34" s="8"/>
      <c r="D34" s="9"/>
      <c r="E34" s="9" t="s">
        <v>5</v>
      </c>
      <c r="F34" s="13" t="s">
        <v>14</v>
      </c>
      <c r="G34" s="197"/>
      <c r="H34" s="11" t="s">
        <v>56</v>
      </c>
      <c r="I34" s="193"/>
      <c r="J34" s="12"/>
      <c r="K34" s="47"/>
    </row>
    <row r="35" spans="1:11" ht="18.75" customHeight="1" x14ac:dyDescent="0.3">
      <c r="A35" s="189"/>
      <c r="B35" s="7"/>
      <c r="C35" s="8"/>
      <c r="D35" s="9"/>
      <c r="E35" s="9" t="s">
        <v>6</v>
      </c>
      <c r="F35" s="13" t="s">
        <v>14</v>
      </c>
      <c r="G35" s="197"/>
      <c r="H35" s="11" t="s">
        <v>16</v>
      </c>
      <c r="I35" s="193"/>
      <c r="J35" s="12"/>
      <c r="K35" s="47"/>
    </row>
    <row r="36" spans="1:11" ht="18.75" customHeight="1" x14ac:dyDescent="0.3">
      <c r="A36" s="189"/>
      <c r="B36" s="7"/>
      <c r="C36" s="8"/>
      <c r="D36" s="9"/>
      <c r="E36" s="9" t="s">
        <v>7</v>
      </c>
      <c r="F36" s="13" t="s">
        <v>14</v>
      </c>
      <c r="G36" s="197"/>
      <c r="H36" s="11" t="s">
        <v>56</v>
      </c>
      <c r="I36" s="193"/>
      <c r="J36" s="12"/>
      <c r="K36" s="47"/>
    </row>
    <row r="37" spans="1:11" ht="19.5" customHeight="1" thickBot="1" x14ac:dyDescent="0.35">
      <c r="A37" s="201"/>
      <c r="B37" s="34"/>
      <c r="C37" s="19"/>
      <c r="D37" s="20"/>
      <c r="E37" s="20" t="s">
        <v>72</v>
      </c>
      <c r="F37" s="13" t="s">
        <v>14</v>
      </c>
      <c r="G37" s="197"/>
      <c r="H37" s="22" t="s">
        <v>86</v>
      </c>
      <c r="I37" s="204"/>
      <c r="J37" s="23"/>
      <c r="K37" s="51"/>
    </row>
    <row r="38" spans="1:11" ht="19.5" thickTop="1" x14ac:dyDescent="0.3">
      <c r="A38" s="52"/>
      <c r="B38" s="40"/>
      <c r="C38" s="25"/>
      <c r="D38" s="26"/>
      <c r="E38" s="26"/>
      <c r="F38" s="26"/>
      <c r="G38" s="26"/>
      <c r="H38" s="27"/>
      <c r="I38" s="26"/>
      <c r="J38" s="28"/>
      <c r="K38" s="53"/>
    </row>
    <row r="39" spans="1:11" ht="21" customHeight="1" x14ac:dyDescent="0.35">
      <c r="A39" s="188">
        <v>6</v>
      </c>
      <c r="B39" s="4">
        <v>44534</v>
      </c>
      <c r="C39" s="5" t="s">
        <v>20</v>
      </c>
      <c r="D39" s="44" t="s">
        <v>170</v>
      </c>
      <c r="E39" s="9" t="s">
        <v>21</v>
      </c>
      <c r="F39" s="13"/>
      <c r="G39" s="202" t="s">
        <v>43</v>
      </c>
      <c r="H39" s="11"/>
      <c r="I39" s="203" t="s">
        <v>18</v>
      </c>
      <c r="J39" s="17">
        <v>2881</v>
      </c>
      <c r="K39" s="50">
        <f>SUM(K32,J39)</f>
        <v>55794</v>
      </c>
    </row>
    <row r="40" spans="1:11" ht="18.75" customHeight="1" x14ac:dyDescent="0.3">
      <c r="A40" s="189"/>
      <c r="B40" s="7"/>
      <c r="C40" s="8"/>
      <c r="D40" s="46" t="s">
        <v>79</v>
      </c>
      <c r="E40" s="9" t="s">
        <v>4</v>
      </c>
      <c r="F40" s="10" t="s">
        <v>12</v>
      </c>
      <c r="G40" s="191"/>
      <c r="H40" s="11" t="s">
        <v>142</v>
      </c>
      <c r="I40" s="193"/>
      <c r="J40" s="12"/>
      <c r="K40" s="47"/>
    </row>
    <row r="41" spans="1:11" ht="18.75" customHeight="1" x14ac:dyDescent="0.3">
      <c r="A41" s="189"/>
      <c r="B41" s="7"/>
      <c r="C41" s="8"/>
      <c r="D41" s="9"/>
      <c r="E41" s="9" t="s">
        <v>5</v>
      </c>
      <c r="F41" s="10" t="s">
        <v>12</v>
      </c>
      <c r="G41" s="191"/>
      <c r="H41" s="11" t="s">
        <v>27</v>
      </c>
      <c r="I41" s="193"/>
      <c r="J41" s="12"/>
      <c r="K41" s="47"/>
    </row>
    <row r="42" spans="1:11" ht="18.75" customHeight="1" x14ac:dyDescent="0.3">
      <c r="A42" s="189"/>
      <c r="B42" s="7"/>
      <c r="C42" s="8"/>
      <c r="D42" s="7" t="s">
        <v>146</v>
      </c>
      <c r="E42" s="9" t="s">
        <v>6</v>
      </c>
      <c r="F42" s="10" t="s">
        <v>12</v>
      </c>
      <c r="G42" s="191"/>
      <c r="H42" s="11" t="s">
        <v>63</v>
      </c>
      <c r="I42" s="193"/>
      <c r="J42" s="12"/>
      <c r="K42" s="47"/>
    </row>
    <row r="43" spans="1:11" ht="18.75" customHeight="1" x14ac:dyDescent="0.3">
      <c r="A43" s="189"/>
      <c r="B43" s="7"/>
      <c r="C43" s="8"/>
      <c r="D43" s="9"/>
      <c r="E43" s="9" t="s">
        <v>7</v>
      </c>
      <c r="F43" s="10" t="s">
        <v>12</v>
      </c>
      <c r="G43" s="191"/>
      <c r="H43" s="11" t="s">
        <v>93</v>
      </c>
      <c r="I43" s="193"/>
      <c r="J43" s="12"/>
      <c r="K43" s="47"/>
    </row>
    <row r="44" spans="1:11" ht="19.5" customHeight="1" thickBot="1" x14ac:dyDescent="0.35">
      <c r="A44" s="201"/>
      <c r="B44" s="34"/>
      <c r="C44" s="19"/>
      <c r="D44" s="20"/>
      <c r="E44" s="20" t="s">
        <v>72</v>
      </c>
      <c r="F44" s="13" t="s">
        <v>14</v>
      </c>
      <c r="G44" s="191"/>
      <c r="H44" s="22" t="s">
        <v>88</v>
      </c>
      <c r="I44" s="204"/>
      <c r="J44" s="23"/>
      <c r="K44" s="51"/>
    </row>
    <row r="45" spans="1:11" ht="19.5" thickTop="1" x14ac:dyDescent="0.3">
      <c r="A45" s="52"/>
      <c r="B45" s="40"/>
      <c r="C45" s="25"/>
      <c r="D45" s="26"/>
      <c r="E45" s="26"/>
      <c r="F45" s="26"/>
      <c r="G45" s="26"/>
      <c r="H45" s="27"/>
      <c r="I45" s="26"/>
      <c r="J45" s="28"/>
      <c r="K45" s="53"/>
    </row>
    <row r="46" spans="1:11" ht="21" customHeight="1" x14ac:dyDescent="0.35">
      <c r="A46" s="188">
        <v>7</v>
      </c>
      <c r="B46" s="4">
        <v>44536</v>
      </c>
      <c r="C46" s="5" t="s">
        <v>35</v>
      </c>
      <c r="D46" s="46" t="s">
        <v>191</v>
      </c>
      <c r="E46" s="9" t="s">
        <v>21</v>
      </c>
      <c r="F46" s="10" t="s">
        <v>12</v>
      </c>
      <c r="G46" s="202" t="s">
        <v>43</v>
      </c>
      <c r="H46" s="11" t="s">
        <v>144</v>
      </c>
      <c r="I46" s="203" t="s">
        <v>18</v>
      </c>
      <c r="J46" s="17">
        <v>3331</v>
      </c>
      <c r="K46" s="50">
        <f>SUM(K39,J46)</f>
        <v>59125</v>
      </c>
    </row>
    <row r="47" spans="1:11" ht="18.75" customHeight="1" x14ac:dyDescent="0.3">
      <c r="A47" s="189"/>
      <c r="B47" s="7"/>
      <c r="C47" s="8"/>
      <c r="D47" s="46" t="s">
        <v>114</v>
      </c>
      <c r="E47" s="9" t="s">
        <v>4</v>
      </c>
      <c r="F47" s="10" t="s">
        <v>12</v>
      </c>
      <c r="G47" s="191"/>
      <c r="H47" s="11" t="s">
        <v>45</v>
      </c>
      <c r="I47" s="193"/>
      <c r="J47" s="12"/>
      <c r="K47" s="47"/>
    </row>
    <row r="48" spans="1:11" ht="18.75" customHeight="1" x14ac:dyDescent="0.3">
      <c r="A48" s="189"/>
      <c r="B48" s="7"/>
      <c r="C48" s="8"/>
      <c r="D48" s="9"/>
      <c r="E48" s="9" t="s">
        <v>5</v>
      </c>
      <c r="F48" s="13" t="s">
        <v>14</v>
      </c>
      <c r="G48" s="191"/>
      <c r="H48" s="11" t="s">
        <v>142</v>
      </c>
      <c r="I48" s="193"/>
      <c r="J48" s="12"/>
      <c r="K48" s="47"/>
    </row>
    <row r="49" spans="1:11" ht="18.75" customHeight="1" x14ac:dyDescent="0.3">
      <c r="A49" s="189"/>
      <c r="B49" s="7"/>
      <c r="C49" s="8"/>
      <c r="D49" s="7" t="s">
        <v>149</v>
      </c>
      <c r="E49" s="9" t="s">
        <v>6</v>
      </c>
      <c r="F49" s="10" t="s">
        <v>12</v>
      </c>
      <c r="G49" s="191"/>
      <c r="H49" s="11" t="s">
        <v>45</v>
      </c>
      <c r="I49" s="193"/>
      <c r="J49" s="12"/>
      <c r="K49" s="47"/>
    </row>
    <row r="50" spans="1:11" ht="18.75" customHeight="1" x14ac:dyDescent="0.3">
      <c r="A50" s="189"/>
      <c r="B50" s="7"/>
      <c r="C50" s="8"/>
      <c r="D50" s="9"/>
      <c r="E50" s="9" t="s">
        <v>7</v>
      </c>
      <c r="F50" s="10" t="s">
        <v>12</v>
      </c>
      <c r="G50" s="191"/>
      <c r="H50" s="11" t="s">
        <v>52</v>
      </c>
      <c r="I50" s="193"/>
      <c r="J50" s="12"/>
      <c r="K50" s="47"/>
    </row>
    <row r="51" spans="1:11" ht="19.5" customHeight="1" thickBot="1" x14ac:dyDescent="0.35">
      <c r="A51" s="201"/>
      <c r="B51" s="34"/>
      <c r="C51" s="19"/>
      <c r="D51" s="20"/>
      <c r="E51" s="20" t="s">
        <v>72</v>
      </c>
      <c r="F51" s="10" t="s">
        <v>12</v>
      </c>
      <c r="G51" s="191"/>
      <c r="H51" s="22" t="s">
        <v>33</v>
      </c>
      <c r="I51" s="204"/>
      <c r="J51" s="23"/>
      <c r="K51" s="51"/>
    </row>
    <row r="52" spans="1:11" ht="19.5" thickTop="1" x14ac:dyDescent="0.3">
      <c r="A52" s="52"/>
      <c r="B52" s="40"/>
      <c r="C52" s="25"/>
      <c r="D52" s="26"/>
      <c r="E52" s="26"/>
      <c r="F52" s="26"/>
      <c r="G52" s="26"/>
      <c r="H52" s="27"/>
      <c r="I52" s="26"/>
      <c r="J52" s="28"/>
      <c r="K52" s="53"/>
    </row>
    <row r="53" spans="1:11" ht="21" customHeight="1" x14ac:dyDescent="0.35">
      <c r="A53" s="188">
        <v>8</v>
      </c>
      <c r="B53" s="4">
        <v>44536</v>
      </c>
      <c r="C53" s="5" t="s">
        <v>23</v>
      </c>
      <c r="D53" s="44" t="s">
        <v>215</v>
      </c>
      <c r="E53" s="9" t="s">
        <v>21</v>
      </c>
      <c r="F53" s="10"/>
      <c r="G53" s="205" t="s">
        <v>32</v>
      </c>
      <c r="H53" s="11"/>
      <c r="I53" s="203" t="s">
        <v>30</v>
      </c>
      <c r="J53" s="17">
        <v>44339</v>
      </c>
      <c r="K53" s="50">
        <f>SUM(K46,J53)</f>
        <v>103464</v>
      </c>
    </row>
    <row r="54" spans="1:11" ht="18.75" customHeight="1" x14ac:dyDescent="0.3">
      <c r="A54" s="189"/>
      <c r="B54" s="7"/>
      <c r="C54" s="8"/>
      <c r="D54" s="46" t="s">
        <v>150</v>
      </c>
      <c r="E54" s="9" t="s">
        <v>4</v>
      </c>
      <c r="F54" s="10"/>
      <c r="G54" s="197"/>
      <c r="H54" s="11"/>
      <c r="I54" s="193"/>
      <c r="J54" s="12"/>
      <c r="K54" s="47"/>
    </row>
    <row r="55" spans="1:11" ht="18.75" customHeight="1" x14ac:dyDescent="0.3">
      <c r="A55" s="189"/>
      <c r="B55" s="7"/>
      <c r="C55" s="8"/>
      <c r="D55" s="9"/>
      <c r="E55" s="9" t="s">
        <v>5</v>
      </c>
      <c r="F55" s="13" t="s">
        <v>14</v>
      </c>
      <c r="G55" s="197"/>
      <c r="H55" s="11" t="s">
        <v>48</v>
      </c>
      <c r="I55" s="193"/>
      <c r="J55" s="12"/>
      <c r="K55" s="47"/>
    </row>
    <row r="56" spans="1:11" ht="18.75" customHeight="1" x14ac:dyDescent="0.3">
      <c r="A56" s="189"/>
      <c r="B56" s="7"/>
      <c r="C56" s="8"/>
      <c r="D56" s="7"/>
      <c r="E56" s="9" t="s">
        <v>6</v>
      </c>
      <c r="F56" s="13" t="s">
        <v>14</v>
      </c>
      <c r="G56" s="197"/>
      <c r="H56" s="11" t="s">
        <v>57</v>
      </c>
      <c r="I56" s="193"/>
      <c r="J56" s="12"/>
      <c r="K56" s="47"/>
    </row>
    <row r="57" spans="1:11" ht="18.75" customHeight="1" x14ac:dyDescent="0.3">
      <c r="A57" s="189"/>
      <c r="B57" s="7"/>
      <c r="C57" s="8"/>
      <c r="D57" s="9"/>
      <c r="E57" s="9" t="s">
        <v>7</v>
      </c>
      <c r="F57" s="13" t="s">
        <v>14</v>
      </c>
      <c r="G57" s="197"/>
      <c r="H57" s="11" t="s">
        <v>27</v>
      </c>
      <c r="I57" s="193"/>
      <c r="J57" s="12"/>
      <c r="K57" s="47"/>
    </row>
    <row r="58" spans="1:11" ht="19.5" customHeight="1" thickBot="1" x14ac:dyDescent="0.35">
      <c r="A58" s="201"/>
      <c r="B58" s="34"/>
      <c r="C58" s="19"/>
      <c r="D58" s="20"/>
      <c r="E58" s="20" t="s">
        <v>72</v>
      </c>
      <c r="F58" s="13" t="s">
        <v>14</v>
      </c>
      <c r="G58" s="197"/>
      <c r="H58" s="11" t="s">
        <v>48</v>
      </c>
      <c r="I58" s="204"/>
      <c r="J58" s="23"/>
      <c r="K58" s="51"/>
    </row>
    <row r="59" spans="1:11" ht="19.5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9</v>
      </c>
      <c r="B60" s="4">
        <v>44538</v>
      </c>
      <c r="C60" s="5" t="s">
        <v>23</v>
      </c>
      <c r="D60" s="36" t="s">
        <v>216</v>
      </c>
      <c r="E60" s="9" t="s">
        <v>21</v>
      </c>
      <c r="F60" s="10"/>
      <c r="G60" s="206" t="s">
        <v>38</v>
      </c>
      <c r="H60" s="11"/>
      <c r="I60" s="203" t="s">
        <v>30</v>
      </c>
      <c r="J60" s="17">
        <v>11365</v>
      </c>
      <c r="K60" s="50">
        <f>SUM(K53,J60)</f>
        <v>114829</v>
      </c>
    </row>
    <row r="61" spans="1:11" ht="18.75" customHeight="1" x14ac:dyDescent="0.3">
      <c r="A61" s="189"/>
      <c r="B61" s="7"/>
      <c r="C61" s="8"/>
      <c r="D61" s="32" t="s">
        <v>58</v>
      </c>
      <c r="E61" s="9" t="s">
        <v>4</v>
      </c>
      <c r="F61" s="13" t="s">
        <v>14</v>
      </c>
      <c r="G61" s="207"/>
      <c r="H61" s="11" t="s">
        <v>88</v>
      </c>
      <c r="I61" s="193"/>
      <c r="J61" s="12"/>
      <c r="K61" s="47"/>
    </row>
    <row r="62" spans="1:11" ht="18.75" customHeight="1" x14ac:dyDescent="0.3">
      <c r="A62" s="189"/>
      <c r="B62" s="7"/>
      <c r="C62" s="8"/>
      <c r="D62" s="9"/>
      <c r="E62" s="9" t="s">
        <v>5</v>
      </c>
      <c r="F62" s="10" t="s">
        <v>12</v>
      </c>
      <c r="G62" s="207"/>
      <c r="H62" s="11" t="s">
        <v>47</v>
      </c>
      <c r="I62" s="193"/>
      <c r="J62" s="12"/>
      <c r="K62" s="47"/>
    </row>
    <row r="63" spans="1:11" ht="18.75" customHeight="1" x14ac:dyDescent="0.3">
      <c r="A63" s="189"/>
      <c r="B63" s="7"/>
      <c r="C63" s="8"/>
      <c r="D63" s="9" t="s">
        <v>96</v>
      </c>
      <c r="E63" s="9" t="s">
        <v>6</v>
      </c>
      <c r="F63" s="10" t="s">
        <v>12</v>
      </c>
      <c r="G63" s="207"/>
      <c r="H63" s="11" t="s">
        <v>133</v>
      </c>
      <c r="I63" s="193"/>
      <c r="J63" s="12"/>
      <c r="K63" s="47"/>
    </row>
    <row r="64" spans="1:11" ht="18.75" customHeight="1" x14ac:dyDescent="0.3">
      <c r="A64" s="189"/>
      <c r="B64" s="7"/>
      <c r="C64" s="8"/>
      <c r="D64" s="9" t="s">
        <v>217</v>
      </c>
      <c r="E64" s="9" t="s">
        <v>7</v>
      </c>
      <c r="F64" s="13" t="s">
        <v>14</v>
      </c>
      <c r="G64" s="207"/>
      <c r="H64" s="11" t="s">
        <v>45</v>
      </c>
      <c r="I64" s="193"/>
      <c r="J64" s="12"/>
      <c r="K64" s="47"/>
    </row>
    <row r="65" spans="1:11" ht="19.5" customHeight="1" thickBot="1" x14ac:dyDescent="0.35">
      <c r="A65" s="201"/>
      <c r="B65" s="34"/>
      <c r="C65" s="19"/>
      <c r="D65" s="20"/>
      <c r="E65" s="20" t="s">
        <v>72</v>
      </c>
      <c r="F65" s="13" t="s">
        <v>14</v>
      </c>
      <c r="G65" s="207"/>
      <c r="H65" s="11" t="s">
        <v>52</v>
      </c>
      <c r="I65" s="204"/>
      <c r="J65" s="23"/>
      <c r="K65" s="51"/>
    </row>
    <row r="66" spans="1:11" ht="19.5" thickTop="1" x14ac:dyDescent="0.3">
      <c r="A66" s="52"/>
      <c r="B66" s="40"/>
      <c r="C66" s="25"/>
      <c r="D66" s="26"/>
      <c r="E66" s="26"/>
      <c r="F66" s="26"/>
      <c r="G66" s="26"/>
      <c r="H66" s="27"/>
      <c r="I66" s="26"/>
      <c r="J66" s="28"/>
      <c r="K66" s="53"/>
    </row>
    <row r="67" spans="1:11" ht="21" customHeight="1" x14ac:dyDescent="0.35">
      <c r="A67" s="188">
        <v>10</v>
      </c>
      <c r="B67" s="4">
        <v>44539</v>
      </c>
      <c r="C67" s="5" t="s">
        <v>35</v>
      </c>
      <c r="D67" s="36" t="s">
        <v>218</v>
      </c>
      <c r="E67" s="9" t="s">
        <v>21</v>
      </c>
      <c r="F67" s="10"/>
      <c r="G67" s="205" t="s">
        <v>32</v>
      </c>
      <c r="H67" s="11"/>
      <c r="I67" s="203" t="s">
        <v>18</v>
      </c>
      <c r="J67" s="17">
        <v>24895</v>
      </c>
      <c r="K67" s="50">
        <f>SUM(K60,J67)</f>
        <v>139724</v>
      </c>
    </row>
    <row r="68" spans="1:11" ht="18.75" customHeight="1" x14ac:dyDescent="0.3">
      <c r="A68" s="189"/>
      <c r="B68" s="7"/>
      <c r="C68" s="8"/>
      <c r="D68" s="32" t="s">
        <v>219</v>
      </c>
      <c r="E68" s="9" t="s">
        <v>4</v>
      </c>
      <c r="F68" s="13" t="s">
        <v>14</v>
      </c>
      <c r="G68" s="197"/>
      <c r="H68" s="11" t="s">
        <v>93</v>
      </c>
      <c r="I68" s="193"/>
      <c r="J68" s="12"/>
      <c r="K68" s="47"/>
    </row>
    <row r="69" spans="1:11" ht="18.75" customHeight="1" x14ac:dyDescent="0.3">
      <c r="A69" s="189"/>
      <c r="B69" s="7"/>
      <c r="C69" s="8"/>
      <c r="D69" s="9"/>
      <c r="E69" s="9" t="s">
        <v>5</v>
      </c>
      <c r="F69" s="10" t="s">
        <v>12</v>
      </c>
      <c r="G69" s="197"/>
      <c r="H69" s="11" t="s">
        <v>220</v>
      </c>
      <c r="I69" s="193"/>
      <c r="J69" s="12"/>
      <c r="K69" s="47"/>
    </row>
    <row r="70" spans="1:11" ht="18.75" customHeight="1" x14ac:dyDescent="0.3">
      <c r="A70" s="189"/>
      <c r="B70" s="7"/>
      <c r="C70" s="8"/>
      <c r="D70" s="9"/>
      <c r="E70" s="9" t="s">
        <v>6</v>
      </c>
      <c r="F70" s="13" t="s">
        <v>14</v>
      </c>
      <c r="G70" s="197"/>
      <c r="H70" s="11" t="s">
        <v>52</v>
      </c>
      <c r="I70" s="193"/>
      <c r="J70" s="12"/>
      <c r="K70" s="47"/>
    </row>
    <row r="71" spans="1:11" ht="18.75" customHeight="1" x14ac:dyDescent="0.3">
      <c r="A71" s="189"/>
      <c r="B71" s="7"/>
      <c r="C71" s="8"/>
      <c r="D71" s="9"/>
      <c r="E71" s="9" t="s">
        <v>7</v>
      </c>
      <c r="F71" s="13" t="s">
        <v>14</v>
      </c>
      <c r="G71" s="197"/>
      <c r="H71" s="11" t="s">
        <v>63</v>
      </c>
      <c r="I71" s="193"/>
      <c r="J71" s="12"/>
      <c r="K71" s="47"/>
    </row>
    <row r="72" spans="1:11" ht="19.5" customHeight="1" thickBot="1" x14ac:dyDescent="0.35">
      <c r="A72" s="201"/>
      <c r="B72" s="34"/>
      <c r="C72" s="19"/>
      <c r="D72" s="20"/>
      <c r="E72" s="20" t="s">
        <v>72</v>
      </c>
      <c r="F72" s="65" t="s">
        <v>77</v>
      </c>
      <c r="G72" s="197"/>
      <c r="H72" s="11" t="s">
        <v>101</v>
      </c>
      <c r="I72" s="204"/>
      <c r="J72" s="23"/>
      <c r="K72" s="51"/>
    </row>
    <row r="73" spans="1:11" ht="19.5" thickTop="1" x14ac:dyDescent="0.3">
      <c r="A73" s="52"/>
      <c r="B73" s="40"/>
      <c r="C73" s="25"/>
      <c r="D73" s="26"/>
      <c r="E73" s="26"/>
      <c r="F73" s="26"/>
      <c r="G73" s="26"/>
      <c r="H73" s="27"/>
      <c r="I73" s="26"/>
      <c r="J73" s="28"/>
      <c r="K73" s="53"/>
    </row>
    <row r="74" spans="1:11" ht="21" customHeight="1" x14ac:dyDescent="0.35">
      <c r="A74" s="188">
        <v>11</v>
      </c>
      <c r="B74" s="4">
        <v>44539</v>
      </c>
      <c r="C74" s="5" t="s">
        <v>23</v>
      </c>
      <c r="D74" s="36" t="s">
        <v>221</v>
      </c>
      <c r="E74" s="9" t="s">
        <v>21</v>
      </c>
      <c r="F74" s="10"/>
      <c r="G74" s="202" t="s">
        <v>43</v>
      </c>
      <c r="H74" s="11"/>
      <c r="I74" s="203" t="s">
        <v>30</v>
      </c>
      <c r="J74" s="17">
        <v>4314</v>
      </c>
      <c r="K74" s="50">
        <f>SUM(K67,J74)</f>
        <v>144038</v>
      </c>
    </row>
    <row r="75" spans="1:11" ht="18.75" customHeight="1" x14ac:dyDescent="0.3">
      <c r="A75" s="189"/>
      <c r="B75" s="7"/>
      <c r="C75" s="8"/>
      <c r="D75" s="32" t="s">
        <v>222</v>
      </c>
      <c r="E75" s="9" t="s">
        <v>4</v>
      </c>
      <c r="F75" s="10" t="s">
        <v>12</v>
      </c>
      <c r="G75" s="191"/>
      <c r="H75" s="11" t="s">
        <v>57</v>
      </c>
      <c r="I75" s="193"/>
      <c r="J75" s="12"/>
      <c r="K75" s="47"/>
    </row>
    <row r="76" spans="1:11" ht="18.75" customHeight="1" x14ac:dyDescent="0.3">
      <c r="A76" s="189"/>
      <c r="B76" s="7"/>
      <c r="C76" s="8"/>
      <c r="D76" s="9"/>
      <c r="E76" s="9" t="s">
        <v>5</v>
      </c>
      <c r="F76" s="10" t="s">
        <v>12</v>
      </c>
      <c r="G76" s="191"/>
      <c r="H76" s="11" t="s">
        <v>65</v>
      </c>
      <c r="I76" s="193"/>
      <c r="J76" s="12"/>
      <c r="K76" s="47"/>
    </row>
    <row r="77" spans="1:11" ht="18.75" customHeight="1" x14ac:dyDescent="0.3">
      <c r="A77" s="189"/>
      <c r="B77" s="7"/>
      <c r="C77" s="8"/>
      <c r="D77" s="9"/>
      <c r="E77" s="9" t="s">
        <v>6</v>
      </c>
      <c r="F77" s="10" t="s">
        <v>12</v>
      </c>
      <c r="G77" s="191"/>
      <c r="H77" s="11" t="s">
        <v>142</v>
      </c>
      <c r="I77" s="193"/>
      <c r="J77" s="12"/>
      <c r="K77" s="47"/>
    </row>
    <row r="78" spans="1:11" ht="18.75" customHeight="1" x14ac:dyDescent="0.3">
      <c r="A78" s="189"/>
      <c r="B78" s="7"/>
      <c r="C78" s="8"/>
      <c r="D78" s="9"/>
      <c r="E78" s="9" t="s">
        <v>7</v>
      </c>
      <c r="F78" s="13" t="s">
        <v>14</v>
      </c>
      <c r="G78" s="191"/>
      <c r="H78" s="11" t="s">
        <v>88</v>
      </c>
      <c r="I78" s="193"/>
      <c r="J78" s="12"/>
      <c r="K78" s="47"/>
    </row>
    <row r="79" spans="1:11" ht="19.5" customHeight="1" thickBot="1" x14ac:dyDescent="0.35">
      <c r="A79" s="201"/>
      <c r="B79" s="34"/>
      <c r="C79" s="19"/>
      <c r="D79" s="20"/>
      <c r="E79" s="20" t="s">
        <v>72</v>
      </c>
      <c r="F79" s="10" t="s">
        <v>12</v>
      </c>
      <c r="G79" s="191"/>
      <c r="H79" s="11" t="s">
        <v>88</v>
      </c>
      <c r="I79" s="204"/>
      <c r="J79" s="23"/>
      <c r="K79" s="51"/>
    </row>
    <row r="80" spans="1:11" ht="19.5" thickTop="1" x14ac:dyDescent="0.3">
      <c r="A80" s="52"/>
      <c r="B80" s="40"/>
      <c r="C80" s="25"/>
      <c r="D80" s="26"/>
      <c r="E80" s="26"/>
      <c r="F80" s="26"/>
      <c r="G80" s="26"/>
      <c r="H80" s="27"/>
      <c r="I80" s="26"/>
      <c r="J80" s="28"/>
      <c r="K80" s="53"/>
    </row>
    <row r="81" spans="1:11" ht="21" customHeight="1" x14ac:dyDescent="0.35">
      <c r="A81" s="188">
        <v>12</v>
      </c>
      <c r="B81" s="4">
        <v>44540</v>
      </c>
      <c r="C81" s="5" t="s">
        <v>23</v>
      </c>
      <c r="D81" s="36" t="s">
        <v>223</v>
      </c>
      <c r="E81" s="9" t="s">
        <v>21</v>
      </c>
      <c r="F81" s="13" t="s">
        <v>14</v>
      </c>
      <c r="G81" s="206" t="s">
        <v>38</v>
      </c>
      <c r="H81" s="11" t="s">
        <v>63</v>
      </c>
      <c r="I81" s="203" t="s">
        <v>18</v>
      </c>
      <c r="J81" s="17">
        <v>11939</v>
      </c>
      <c r="K81" s="50">
        <f>SUM(K74,J81)</f>
        <v>155977</v>
      </c>
    </row>
    <row r="82" spans="1:11" ht="18.75" customHeight="1" x14ac:dyDescent="0.3">
      <c r="A82" s="189"/>
      <c r="B82" s="7"/>
      <c r="C82" s="8"/>
      <c r="D82" s="32" t="s">
        <v>224</v>
      </c>
      <c r="E82" s="9" t="s">
        <v>4</v>
      </c>
      <c r="F82" s="13" t="s">
        <v>14</v>
      </c>
      <c r="G82" s="207"/>
      <c r="H82" s="11" t="s">
        <v>28</v>
      </c>
      <c r="I82" s="193"/>
      <c r="J82" s="12"/>
      <c r="K82" s="47"/>
    </row>
    <row r="83" spans="1:11" ht="18.75" customHeight="1" x14ac:dyDescent="0.3">
      <c r="A83" s="189"/>
      <c r="B83" s="7"/>
      <c r="C83" s="8"/>
      <c r="D83" s="9"/>
      <c r="E83" s="9" t="s">
        <v>5</v>
      </c>
      <c r="F83" s="10" t="s">
        <v>12</v>
      </c>
      <c r="G83" s="207"/>
      <c r="H83" s="11" t="s">
        <v>56</v>
      </c>
      <c r="I83" s="193"/>
      <c r="J83" s="12"/>
      <c r="K83" s="47"/>
    </row>
    <row r="84" spans="1:11" ht="18.75" customHeight="1" x14ac:dyDescent="0.3">
      <c r="A84" s="189"/>
      <c r="B84" s="7"/>
      <c r="C84" s="8"/>
      <c r="D84" s="9"/>
      <c r="E84" s="9" t="s">
        <v>6</v>
      </c>
      <c r="F84" s="10" t="s">
        <v>12</v>
      </c>
      <c r="G84" s="207"/>
      <c r="H84" s="11" t="s">
        <v>55</v>
      </c>
      <c r="I84" s="193"/>
      <c r="J84" s="12"/>
      <c r="K84" s="47"/>
    </row>
    <row r="85" spans="1:11" ht="18.75" customHeight="1" x14ac:dyDescent="0.3">
      <c r="A85" s="189"/>
      <c r="B85" s="7"/>
      <c r="C85" s="8"/>
      <c r="D85" s="9"/>
      <c r="E85" s="9" t="s">
        <v>7</v>
      </c>
      <c r="F85" s="13" t="s">
        <v>14</v>
      </c>
      <c r="G85" s="207"/>
      <c r="H85" s="11" t="s">
        <v>56</v>
      </c>
      <c r="I85" s="193"/>
      <c r="J85" s="12"/>
      <c r="K85" s="47"/>
    </row>
    <row r="86" spans="1:11" ht="19.5" customHeight="1" thickBot="1" x14ac:dyDescent="0.35">
      <c r="A86" s="201"/>
      <c r="B86" s="34"/>
      <c r="C86" s="19"/>
      <c r="D86" s="20"/>
      <c r="E86" s="20" t="s">
        <v>72</v>
      </c>
      <c r="F86" s="10" t="s">
        <v>12</v>
      </c>
      <c r="G86" s="207"/>
      <c r="H86" s="11" t="s">
        <v>52</v>
      </c>
      <c r="I86" s="204"/>
      <c r="J86" s="23"/>
      <c r="K86" s="51"/>
    </row>
    <row r="87" spans="1:11" ht="19.5" thickTop="1" x14ac:dyDescent="0.3">
      <c r="A87" s="52"/>
      <c r="B87" s="40"/>
      <c r="C87" s="25"/>
      <c r="D87" s="26"/>
      <c r="E87" s="26"/>
      <c r="F87" s="26"/>
      <c r="G87" s="26"/>
      <c r="H87" s="27"/>
      <c r="I87" s="26"/>
      <c r="J87" s="28"/>
      <c r="K87" s="53"/>
    </row>
    <row r="88" spans="1:11" ht="21" customHeight="1" x14ac:dyDescent="0.35">
      <c r="A88" s="188">
        <v>13</v>
      </c>
      <c r="B88" s="4">
        <v>44540</v>
      </c>
      <c r="C88" s="5" t="s">
        <v>23</v>
      </c>
      <c r="D88" s="36" t="s">
        <v>225</v>
      </c>
      <c r="E88" s="9" t="s">
        <v>21</v>
      </c>
      <c r="F88" s="13"/>
      <c r="G88" s="205" t="s">
        <v>32</v>
      </c>
      <c r="H88" s="11"/>
      <c r="I88" s="208" t="s">
        <v>227</v>
      </c>
      <c r="J88" s="17">
        <v>24127</v>
      </c>
      <c r="K88" s="50">
        <f>SUM(K81,J88)</f>
        <v>180104</v>
      </c>
    </row>
    <row r="89" spans="1:11" ht="18.75" customHeight="1" x14ac:dyDescent="0.3">
      <c r="A89" s="189"/>
      <c r="B89" s="7"/>
      <c r="C89" s="8"/>
      <c r="D89" s="32" t="s">
        <v>226</v>
      </c>
      <c r="E89" s="9" t="s">
        <v>4</v>
      </c>
      <c r="F89" s="13" t="s">
        <v>14</v>
      </c>
      <c r="G89" s="197"/>
      <c r="H89" s="11" t="s">
        <v>65</v>
      </c>
      <c r="I89" s="209"/>
      <c r="J89" s="12"/>
      <c r="K89" s="47"/>
    </row>
    <row r="90" spans="1:11" ht="18.75" customHeight="1" x14ac:dyDescent="0.3">
      <c r="A90" s="189"/>
      <c r="B90" s="7"/>
      <c r="C90" s="8"/>
      <c r="D90" s="9"/>
      <c r="E90" s="9" t="s">
        <v>5</v>
      </c>
      <c r="F90" s="10" t="s">
        <v>12</v>
      </c>
      <c r="G90" s="197"/>
      <c r="H90" s="11" t="s">
        <v>135</v>
      </c>
      <c r="I90" s="209"/>
      <c r="J90" s="12"/>
      <c r="K90" s="47"/>
    </row>
    <row r="91" spans="1:11" ht="18.75" customHeight="1" x14ac:dyDescent="0.3">
      <c r="A91" s="189"/>
      <c r="B91" s="7"/>
      <c r="C91" s="8"/>
      <c r="D91" s="9"/>
      <c r="E91" s="9" t="s">
        <v>6</v>
      </c>
      <c r="F91" s="13" t="s">
        <v>14</v>
      </c>
      <c r="G91" s="197"/>
      <c r="H91" s="11" t="s">
        <v>88</v>
      </c>
      <c r="I91" s="209"/>
      <c r="J91" s="12"/>
      <c r="K91" s="47"/>
    </row>
    <row r="92" spans="1:11" ht="18.75" customHeight="1" x14ac:dyDescent="0.3">
      <c r="A92" s="189"/>
      <c r="B92" s="7"/>
      <c r="C92" s="8"/>
      <c r="D92" s="9"/>
      <c r="E92" s="9" t="s">
        <v>7</v>
      </c>
      <c r="F92" s="13" t="s">
        <v>14</v>
      </c>
      <c r="G92" s="197"/>
      <c r="H92" s="11" t="s">
        <v>52</v>
      </c>
      <c r="I92" s="209"/>
      <c r="J92" s="12"/>
      <c r="K92" s="47"/>
    </row>
    <row r="93" spans="1:11" ht="19.5" customHeight="1" thickBot="1" x14ac:dyDescent="0.35">
      <c r="A93" s="201"/>
      <c r="B93" s="34"/>
      <c r="C93" s="19"/>
      <c r="D93" s="20"/>
      <c r="E93" s="20" t="s">
        <v>72</v>
      </c>
      <c r="F93" s="10" t="s">
        <v>12</v>
      </c>
      <c r="G93" s="197"/>
      <c r="H93" s="11" t="s">
        <v>48</v>
      </c>
      <c r="I93" s="210"/>
      <c r="J93" s="23"/>
      <c r="K93" s="51"/>
    </row>
    <row r="94" spans="1:11" ht="19.5" thickTop="1" x14ac:dyDescent="0.3">
      <c r="A94" s="52"/>
      <c r="B94" s="40"/>
      <c r="C94" s="25"/>
      <c r="D94" s="26"/>
      <c r="E94" s="26"/>
      <c r="F94" s="26"/>
      <c r="G94" s="26"/>
      <c r="H94" s="27"/>
      <c r="I94" s="26"/>
      <c r="J94" s="28"/>
      <c r="K94" s="53"/>
    </row>
    <row r="95" spans="1:11" ht="21" customHeight="1" x14ac:dyDescent="0.35">
      <c r="A95" s="188">
        <v>14</v>
      </c>
      <c r="B95" s="4">
        <v>44541</v>
      </c>
      <c r="C95" s="5" t="s">
        <v>66</v>
      </c>
      <c r="D95" s="36" t="s">
        <v>229</v>
      </c>
      <c r="E95" s="9" t="s">
        <v>21</v>
      </c>
      <c r="F95" s="13" t="s">
        <v>14</v>
      </c>
      <c r="G95" s="205" t="s">
        <v>32</v>
      </c>
      <c r="H95" s="11" t="s">
        <v>52</v>
      </c>
      <c r="I95" s="208" t="s">
        <v>18</v>
      </c>
      <c r="J95" s="17">
        <v>46327</v>
      </c>
      <c r="K95" s="50">
        <f>SUM(K88,J95)</f>
        <v>226431</v>
      </c>
    </row>
    <row r="96" spans="1:11" ht="18.75" customHeight="1" x14ac:dyDescent="0.3">
      <c r="A96" s="189"/>
      <c r="B96" s="7"/>
      <c r="C96" s="8"/>
      <c r="D96" s="32" t="s">
        <v>228</v>
      </c>
      <c r="E96" s="9" t="s">
        <v>4</v>
      </c>
      <c r="F96" s="13" t="s">
        <v>14</v>
      </c>
      <c r="G96" s="197"/>
      <c r="H96" s="11" t="s">
        <v>25</v>
      </c>
      <c r="I96" s="209"/>
      <c r="J96" s="12"/>
      <c r="K96" s="47"/>
    </row>
    <row r="97" spans="1:11" ht="18.75" customHeight="1" x14ac:dyDescent="0.3">
      <c r="A97" s="189"/>
      <c r="B97" s="7"/>
      <c r="C97" s="8"/>
      <c r="D97" s="9"/>
      <c r="E97" s="9" t="s">
        <v>5</v>
      </c>
      <c r="F97" s="10" t="s">
        <v>12</v>
      </c>
      <c r="G97" s="197"/>
      <c r="H97" s="11" t="s">
        <v>93</v>
      </c>
      <c r="I97" s="209"/>
      <c r="J97" s="12"/>
      <c r="K97" s="47"/>
    </row>
    <row r="98" spans="1:11" ht="18.75" customHeight="1" x14ac:dyDescent="0.3">
      <c r="A98" s="189"/>
      <c r="B98" s="7"/>
      <c r="C98" s="8"/>
      <c r="D98" s="9"/>
      <c r="E98" s="9" t="s">
        <v>6</v>
      </c>
      <c r="F98" s="13" t="s">
        <v>14</v>
      </c>
      <c r="G98" s="197"/>
      <c r="H98" s="11" t="s">
        <v>25</v>
      </c>
      <c r="I98" s="209"/>
      <c r="J98" s="12"/>
      <c r="K98" s="47"/>
    </row>
    <row r="99" spans="1:11" ht="18.75" customHeight="1" x14ac:dyDescent="0.3">
      <c r="A99" s="189"/>
      <c r="B99" s="7"/>
      <c r="C99" s="8"/>
      <c r="D99" s="9"/>
      <c r="E99" s="9" t="s">
        <v>7</v>
      </c>
      <c r="F99" s="13" t="s">
        <v>14</v>
      </c>
      <c r="G99" s="197"/>
      <c r="H99" s="11" t="s">
        <v>27</v>
      </c>
      <c r="I99" s="209"/>
      <c r="J99" s="12"/>
      <c r="K99" s="47"/>
    </row>
    <row r="100" spans="1:11" ht="19.5" customHeight="1" thickBot="1" x14ac:dyDescent="0.35">
      <c r="A100" s="201"/>
      <c r="B100" s="34"/>
      <c r="C100" s="19"/>
      <c r="D100" s="20"/>
      <c r="E100" s="20" t="s">
        <v>72</v>
      </c>
      <c r="F100" s="13" t="s">
        <v>14</v>
      </c>
      <c r="G100" s="197"/>
      <c r="H100" s="11" t="s">
        <v>48</v>
      </c>
      <c r="I100" s="210"/>
      <c r="J100" s="23"/>
      <c r="K100" s="51"/>
    </row>
    <row r="101" spans="1:11" ht="19.5" thickTop="1" x14ac:dyDescent="0.3">
      <c r="A101" s="52"/>
      <c r="B101" s="40"/>
      <c r="C101" s="25"/>
      <c r="D101" s="26"/>
      <c r="E101" s="26"/>
      <c r="F101" s="26"/>
      <c r="G101" s="26"/>
      <c r="H101" s="27"/>
      <c r="I101" s="26"/>
      <c r="J101" s="28"/>
      <c r="K101" s="53"/>
    </row>
    <row r="102" spans="1:11" ht="21" customHeight="1" x14ac:dyDescent="0.35">
      <c r="A102" s="188">
        <v>15</v>
      </c>
      <c r="B102" s="4">
        <v>44543</v>
      </c>
      <c r="C102" s="5" t="s">
        <v>35</v>
      </c>
      <c r="D102" s="36" t="s">
        <v>230</v>
      </c>
      <c r="E102" s="9" t="s">
        <v>21</v>
      </c>
      <c r="F102" s="13"/>
      <c r="G102" s="205" t="s">
        <v>32</v>
      </c>
      <c r="H102" s="11"/>
      <c r="I102" s="208" t="s">
        <v>30</v>
      </c>
      <c r="J102" s="17">
        <v>33686</v>
      </c>
      <c r="K102" s="50">
        <f>SUM(K95,J102)</f>
        <v>260117</v>
      </c>
    </row>
    <row r="103" spans="1:11" ht="18.75" customHeight="1" x14ac:dyDescent="0.3">
      <c r="A103" s="189"/>
      <c r="B103" s="7"/>
      <c r="C103" s="8"/>
      <c r="D103" s="32" t="s">
        <v>231</v>
      </c>
      <c r="E103" s="9" t="s">
        <v>4</v>
      </c>
      <c r="F103" s="13"/>
      <c r="G103" s="197"/>
      <c r="H103" s="11"/>
      <c r="I103" s="209"/>
      <c r="J103" s="12"/>
      <c r="K103" s="47"/>
    </row>
    <row r="104" spans="1:11" ht="18.75" customHeight="1" x14ac:dyDescent="0.3">
      <c r="A104" s="189"/>
      <c r="B104" s="7"/>
      <c r="C104" s="8"/>
      <c r="D104" s="9"/>
      <c r="E104" s="9" t="s">
        <v>5</v>
      </c>
      <c r="F104" s="13" t="s">
        <v>14</v>
      </c>
      <c r="G104" s="197"/>
      <c r="H104" s="11" t="s">
        <v>52</v>
      </c>
      <c r="I104" s="209"/>
      <c r="J104" s="12"/>
      <c r="K104" s="47"/>
    </row>
    <row r="105" spans="1:11" ht="18.75" customHeight="1" x14ac:dyDescent="0.3">
      <c r="A105" s="189"/>
      <c r="B105" s="7"/>
      <c r="C105" s="8"/>
      <c r="D105" s="9"/>
      <c r="E105" s="9" t="s">
        <v>6</v>
      </c>
      <c r="F105" s="10" t="s">
        <v>12</v>
      </c>
      <c r="G105" s="197"/>
      <c r="H105" s="11" t="s">
        <v>52</v>
      </c>
      <c r="I105" s="209"/>
      <c r="J105" s="12"/>
      <c r="K105" s="47"/>
    </row>
    <row r="106" spans="1:11" ht="18.75" customHeight="1" x14ac:dyDescent="0.3">
      <c r="A106" s="189"/>
      <c r="B106" s="7"/>
      <c r="C106" s="8"/>
      <c r="D106" s="7"/>
      <c r="E106" s="9" t="s">
        <v>7</v>
      </c>
      <c r="F106" s="13" t="s">
        <v>14</v>
      </c>
      <c r="G106" s="197"/>
      <c r="H106" s="11" t="s">
        <v>232</v>
      </c>
      <c r="I106" s="209"/>
      <c r="J106" s="12"/>
      <c r="K106" s="47"/>
    </row>
    <row r="107" spans="1:11" ht="19.5" customHeight="1" thickBot="1" x14ac:dyDescent="0.35">
      <c r="A107" s="201"/>
      <c r="B107" s="34"/>
      <c r="C107" s="19"/>
      <c r="D107" s="20"/>
      <c r="E107" s="20" t="s">
        <v>72</v>
      </c>
      <c r="F107" s="13" t="s">
        <v>14</v>
      </c>
      <c r="G107" s="197"/>
      <c r="H107" s="11" t="s">
        <v>40</v>
      </c>
      <c r="I107" s="210"/>
      <c r="J107" s="23"/>
      <c r="K107" s="51"/>
    </row>
    <row r="108" spans="1:11" ht="19.5" thickTop="1" x14ac:dyDescent="0.3">
      <c r="A108" s="52"/>
      <c r="B108" s="40"/>
      <c r="C108" s="25"/>
      <c r="D108" s="26"/>
      <c r="E108" s="26"/>
      <c r="F108" s="26"/>
      <c r="G108" s="26"/>
      <c r="H108" s="27"/>
      <c r="I108" s="26"/>
      <c r="J108" s="28"/>
      <c r="K108" s="53"/>
    </row>
    <row r="109" spans="1:11" ht="21" customHeight="1" x14ac:dyDescent="0.35">
      <c r="A109" s="188">
        <v>16</v>
      </c>
      <c r="B109" s="4">
        <v>44543</v>
      </c>
      <c r="C109" s="5" t="s">
        <v>23</v>
      </c>
      <c r="D109" s="36" t="s">
        <v>233</v>
      </c>
      <c r="E109" s="9" t="s">
        <v>21</v>
      </c>
      <c r="F109" s="10" t="s">
        <v>12</v>
      </c>
      <c r="G109" s="202" t="s">
        <v>43</v>
      </c>
      <c r="H109" s="11" t="s">
        <v>56</v>
      </c>
      <c r="I109" s="208" t="s">
        <v>30</v>
      </c>
      <c r="J109" s="17">
        <v>7032</v>
      </c>
      <c r="K109" s="50">
        <f>SUM(K102,J109)</f>
        <v>267149</v>
      </c>
    </row>
    <row r="110" spans="1:11" ht="18.75" customHeight="1" x14ac:dyDescent="0.3">
      <c r="A110" s="189"/>
      <c r="B110" s="7"/>
      <c r="C110" s="8"/>
      <c r="D110" s="32" t="s">
        <v>234</v>
      </c>
      <c r="E110" s="9" t="s">
        <v>4</v>
      </c>
      <c r="F110" s="13" t="s">
        <v>14</v>
      </c>
      <c r="G110" s="191"/>
      <c r="H110" s="11" t="s">
        <v>28</v>
      </c>
      <c r="I110" s="209"/>
      <c r="J110" s="12"/>
      <c r="K110" s="47"/>
    </row>
    <row r="111" spans="1:11" ht="18.75" customHeight="1" x14ac:dyDescent="0.3">
      <c r="A111" s="189"/>
      <c r="B111" s="7"/>
      <c r="C111" s="8"/>
      <c r="D111" s="9"/>
      <c r="E111" s="9" t="s">
        <v>5</v>
      </c>
      <c r="F111" s="13" t="s">
        <v>14</v>
      </c>
      <c r="G111" s="191"/>
      <c r="H111" s="11" t="s">
        <v>235</v>
      </c>
      <c r="I111" s="209"/>
      <c r="J111" s="12"/>
      <c r="K111" s="47"/>
    </row>
    <row r="112" spans="1:11" ht="18.75" customHeight="1" x14ac:dyDescent="0.3">
      <c r="A112" s="189"/>
      <c r="B112" s="7"/>
      <c r="C112" s="8"/>
      <c r="D112" s="9"/>
      <c r="E112" s="9" t="s">
        <v>6</v>
      </c>
      <c r="F112" s="10" t="s">
        <v>12</v>
      </c>
      <c r="G112" s="191"/>
      <c r="H112" s="11" t="s">
        <v>28</v>
      </c>
      <c r="I112" s="209"/>
      <c r="J112" s="12"/>
      <c r="K112" s="47"/>
    </row>
    <row r="113" spans="1:11" ht="18.75" customHeight="1" x14ac:dyDescent="0.3">
      <c r="A113" s="189"/>
      <c r="B113" s="7"/>
      <c r="C113" s="8"/>
      <c r="D113" s="9"/>
      <c r="E113" s="9" t="s">
        <v>7</v>
      </c>
      <c r="F113" s="10" t="s">
        <v>12</v>
      </c>
      <c r="G113" s="191"/>
      <c r="H113" s="11" t="s">
        <v>63</v>
      </c>
      <c r="I113" s="209"/>
      <c r="J113" s="12"/>
      <c r="K113" s="47"/>
    </row>
    <row r="114" spans="1:11" ht="19.5" customHeight="1" thickBot="1" x14ac:dyDescent="0.35">
      <c r="A114" s="201"/>
      <c r="B114" s="34"/>
      <c r="C114" s="19"/>
      <c r="D114" s="20"/>
      <c r="E114" s="20" t="s">
        <v>72</v>
      </c>
      <c r="F114" s="10" t="s">
        <v>12</v>
      </c>
      <c r="G114" s="191"/>
      <c r="H114" s="11" t="s">
        <v>68</v>
      </c>
      <c r="I114" s="210"/>
      <c r="J114" s="23"/>
      <c r="K114" s="51"/>
    </row>
    <row r="115" spans="1:11" ht="19.5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17</v>
      </c>
      <c r="B116" s="4">
        <v>44544</v>
      </c>
      <c r="C116" s="5" t="s">
        <v>35</v>
      </c>
      <c r="D116" s="36" t="s">
        <v>236</v>
      </c>
      <c r="E116" s="9" t="s">
        <v>21</v>
      </c>
      <c r="F116" s="10"/>
      <c r="G116" s="202" t="s">
        <v>43</v>
      </c>
      <c r="H116" s="11"/>
      <c r="I116" s="208" t="s">
        <v>18</v>
      </c>
      <c r="J116" s="17">
        <v>2949</v>
      </c>
      <c r="K116" s="50">
        <f>SUM(K109,J116)</f>
        <v>270098</v>
      </c>
    </row>
    <row r="117" spans="1:11" ht="18.75" customHeight="1" x14ac:dyDescent="0.3">
      <c r="A117" s="189"/>
      <c r="B117" s="7"/>
      <c r="C117" s="8"/>
      <c r="D117" s="32" t="s">
        <v>237</v>
      </c>
      <c r="E117" s="9" t="s">
        <v>4</v>
      </c>
      <c r="F117" s="10" t="s">
        <v>12</v>
      </c>
      <c r="G117" s="191"/>
      <c r="H117" s="11" t="s">
        <v>238</v>
      </c>
      <c r="I117" s="209"/>
      <c r="J117" s="12"/>
      <c r="K117" s="47"/>
    </row>
    <row r="118" spans="1:11" ht="18.75" customHeight="1" x14ac:dyDescent="0.3">
      <c r="A118" s="189"/>
      <c r="B118" s="7"/>
      <c r="C118" s="8"/>
      <c r="D118" s="9"/>
      <c r="E118" s="9" t="s">
        <v>5</v>
      </c>
      <c r="F118" s="10" t="s">
        <v>12</v>
      </c>
      <c r="G118" s="191"/>
      <c r="H118" s="11" t="s">
        <v>28</v>
      </c>
      <c r="I118" s="209"/>
      <c r="J118" s="12"/>
      <c r="K118" s="47"/>
    </row>
    <row r="119" spans="1:11" ht="18.75" customHeight="1" x14ac:dyDescent="0.3">
      <c r="A119" s="189"/>
      <c r="B119" s="7"/>
      <c r="C119" s="8"/>
      <c r="D119" s="9"/>
      <c r="E119" s="9" t="s">
        <v>6</v>
      </c>
      <c r="F119" s="10" t="s">
        <v>12</v>
      </c>
      <c r="G119" s="191"/>
      <c r="H119" s="11" t="s">
        <v>56</v>
      </c>
      <c r="I119" s="209"/>
      <c r="J119" s="12"/>
      <c r="K119" s="47"/>
    </row>
    <row r="120" spans="1:11" ht="18.75" customHeight="1" x14ac:dyDescent="0.3">
      <c r="A120" s="189"/>
      <c r="B120" s="7"/>
      <c r="C120" s="8"/>
      <c r="D120" s="9"/>
      <c r="E120" s="9" t="s">
        <v>7</v>
      </c>
      <c r="F120" s="10" t="s">
        <v>12</v>
      </c>
      <c r="G120" s="191"/>
      <c r="H120" s="11" t="s">
        <v>52</v>
      </c>
      <c r="I120" s="209"/>
      <c r="J120" s="12"/>
      <c r="K120" s="47"/>
    </row>
    <row r="121" spans="1:11" ht="19.5" customHeight="1" thickBot="1" x14ac:dyDescent="0.35">
      <c r="A121" s="201"/>
      <c r="B121" s="34"/>
      <c r="C121" s="19"/>
      <c r="D121" s="20"/>
      <c r="E121" s="20" t="s">
        <v>72</v>
      </c>
      <c r="F121" s="13" t="s">
        <v>14</v>
      </c>
      <c r="G121" s="191"/>
      <c r="H121" s="11" t="s">
        <v>39</v>
      </c>
      <c r="I121" s="210"/>
      <c r="J121" s="23"/>
      <c r="K121" s="51"/>
    </row>
    <row r="122" spans="1:11" ht="19.5" thickTop="1" x14ac:dyDescent="0.3">
      <c r="A122" s="52"/>
      <c r="B122" s="40"/>
      <c r="C122" s="25"/>
      <c r="D122" s="26"/>
      <c r="E122" s="26"/>
      <c r="F122" s="26"/>
      <c r="G122" s="26"/>
      <c r="H122" s="27"/>
      <c r="I122" s="26"/>
      <c r="J122" s="28"/>
      <c r="K122" s="53"/>
    </row>
    <row r="123" spans="1:11" ht="21" customHeight="1" x14ac:dyDescent="0.35">
      <c r="A123" s="188">
        <v>18</v>
      </c>
      <c r="B123" s="4">
        <v>44544</v>
      </c>
      <c r="C123" s="5" t="s">
        <v>23</v>
      </c>
      <c r="D123" s="36" t="s">
        <v>239</v>
      </c>
      <c r="E123" s="9" t="s">
        <v>21</v>
      </c>
      <c r="F123" s="10"/>
      <c r="G123" s="202" t="s">
        <v>43</v>
      </c>
      <c r="H123" s="11"/>
      <c r="I123" s="208" t="s">
        <v>18</v>
      </c>
      <c r="J123" s="17">
        <v>5686</v>
      </c>
      <c r="K123" s="50">
        <f>SUM(K116,J123)</f>
        <v>275784</v>
      </c>
    </row>
    <row r="124" spans="1:11" ht="18.75" customHeight="1" x14ac:dyDescent="0.3">
      <c r="A124" s="189"/>
      <c r="B124" s="7"/>
      <c r="C124" s="8"/>
      <c r="D124" s="32" t="s">
        <v>240</v>
      </c>
      <c r="E124" s="9" t="s">
        <v>4</v>
      </c>
      <c r="F124" s="13" t="s">
        <v>14</v>
      </c>
      <c r="G124" s="191"/>
      <c r="H124" s="11" t="s">
        <v>235</v>
      </c>
      <c r="I124" s="209"/>
      <c r="J124" s="12"/>
      <c r="K124" s="47"/>
    </row>
    <row r="125" spans="1:11" ht="18.75" customHeight="1" x14ac:dyDescent="0.3">
      <c r="A125" s="189"/>
      <c r="B125" s="7"/>
      <c r="C125" s="8" t="s">
        <v>376</v>
      </c>
      <c r="D125" s="9"/>
      <c r="E125" s="9" t="s">
        <v>5</v>
      </c>
      <c r="F125" s="10" t="s">
        <v>12</v>
      </c>
      <c r="G125" s="191"/>
      <c r="H125" s="11" t="s">
        <v>45</v>
      </c>
      <c r="I125" s="209"/>
      <c r="J125" s="12"/>
      <c r="K125" s="47"/>
    </row>
    <row r="126" spans="1:11" ht="18.75" customHeight="1" x14ac:dyDescent="0.3">
      <c r="A126" s="189"/>
      <c r="B126" s="7"/>
      <c r="C126" s="8"/>
      <c r="D126" s="9"/>
      <c r="E126" s="9" t="s">
        <v>6</v>
      </c>
      <c r="F126" s="10" t="s">
        <v>12</v>
      </c>
      <c r="G126" s="191"/>
      <c r="H126" s="11" t="s">
        <v>93</v>
      </c>
      <c r="I126" s="209"/>
      <c r="J126" s="12"/>
      <c r="K126" s="47"/>
    </row>
    <row r="127" spans="1:11" ht="18.75" customHeight="1" x14ac:dyDescent="0.3">
      <c r="A127" s="189"/>
      <c r="B127" s="7"/>
      <c r="C127" s="8"/>
      <c r="D127" s="9"/>
      <c r="E127" s="9" t="s">
        <v>7</v>
      </c>
      <c r="F127" s="10" t="s">
        <v>12</v>
      </c>
      <c r="G127" s="191"/>
      <c r="H127" s="11" t="s">
        <v>56</v>
      </c>
      <c r="I127" s="209"/>
      <c r="J127" s="12"/>
      <c r="K127" s="47"/>
    </row>
    <row r="128" spans="1:11" ht="19.5" customHeight="1" thickBot="1" x14ac:dyDescent="0.35">
      <c r="A128" s="201"/>
      <c r="B128" s="34"/>
      <c r="C128" s="19"/>
      <c r="D128" s="20"/>
      <c r="E128" s="20" t="s">
        <v>72</v>
      </c>
      <c r="F128" s="13" t="s">
        <v>14</v>
      </c>
      <c r="G128" s="191"/>
      <c r="H128" s="11" t="s">
        <v>101</v>
      </c>
      <c r="I128" s="210"/>
      <c r="J128" s="23"/>
      <c r="K128" s="51"/>
    </row>
    <row r="129" spans="1:11" ht="19.5" thickTop="1" x14ac:dyDescent="0.3">
      <c r="A129" s="52"/>
      <c r="B129" s="40"/>
      <c r="C129" s="25"/>
      <c r="D129" s="26"/>
      <c r="E129" s="26"/>
      <c r="F129" s="26"/>
      <c r="G129" s="26"/>
      <c r="H129" s="27"/>
      <c r="I129" s="26"/>
      <c r="J129" s="28"/>
      <c r="K129" s="53"/>
    </row>
    <row r="130" spans="1:11" ht="21" customHeight="1" x14ac:dyDescent="0.35">
      <c r="A130" s="188">
        <v>19</v>
      </c>
      <c r="B130" s="4">
        <v>44546</v>
      </c>
      <c r="C130" s="5" t="s">
        <v>35</v>
      </c>
      <c r="D130" s="36" t="s">
        <v>241</v>
      </c>
      <c r="E130" s="9" t="s">
        <v>21</v>
      </c>
      <c r="F130" s="10"/>
      <c r="G130" s="206" t="s">
        <v>38</v>
      </c>
      <c r="H130" s="11"/>
      <c r="I130" s="208" t="s">
        <v>18</v>
      </c>
      <c r="J130" s="17">
        <v>11130</v>
      </c>
      <c r="K130" s="50">
        <f>SUM(K123,J130)</f>
        <v>286914</v>
      </c>
    </row>
    <row r="131" spans="1:11" ht="18.75" customHeight="1" x14ac:dyDescent="0.3">
      <c r="A131" s="189"/>
      <c r="B131" s="7"/>
      <c r="C131" s="8"/>
      <c r="D131" s="32" t="s">
        <v>242</v>
      </c>
      <c r="E131" s="9" t="s">
        <v>4</v>
      </c>
      <c r="F131" s="13" t="s">
        <v>14</v>
      </c>
      <c r="G131" s="207"/>
      <c r="H131" s="11" t="s">
        <v>28</v>
      </c>
      <c r="I131" s="209"/>
      <c r="J131" s="12"/>
      <c r="K131" s="47"/>
    </row>
    <row r="132" spans="1:11" ht="18.75" customHeight="1" x14ac:dyDescent="0.3">
      <c r="A132" s="189"/>
      <c r="B132" s="7"/>
      <c r="C132" s="8"/>
      <c r="D132" s="9"/>
      <c r="E132" s="9" t="s">
        <v>5</v>
      </c>
      <c r="F132" s="13" t="s">
        <v>14</v>
      </c>
      <c r="G132" s="207"/>
      <c r="H132" s="11" t="s">
        <v>13</v>
      </c>
      <c r="I132" s="209"/>
      <c r="J132" s="12"/>
      <c r="K132" s="47"/>
    </row>
    <row r="133" spans="1:11" ht="18.75" customHeight="1" x14ac:dyDescent="0.3">
      <c r="A133" s="189"/>
      <c r="B133" s="7"/>
      <c r="C133" s="8"/>
      <c r="D133" s="9"/>
      <c r="E133" s="9" t="s">
        <v>6</v>
      </c>
      <c r="F133" s="10" t="s">
        <v>12</v>
      </c>
      <c r="G133" s="207"/>
      <c r="H133" s="11" t="s">
        <v>28</v>
      </c>
      <c r="I133" s="209"/>
      <c r="J133" s="12"/>
      <c r="K133" s="47"/>
    </row>
    <row r="134" spans="1:11" ht="18.75" customHeight="1" x14ac:dyDescent="0.3">
      <c r="A134" s="189"/>
      <c r="B134" s="7"/>
      <c r="C134" s="8"/>
      <c r="D134" s="9"/>
      <c r="E134" s="9" t="s">
        <v>7</v>
      </c>
      <c r="F134" s="10" t="s">
        <v>12</v>
      </c>
      <c r="G134" s="207"/>
      <c r="H134" s="11" t="s">
        <v>63</v>
      </c>
      <c r="I134" s="209"/>
      <c r="J134" s="12"/>
      <c r="K134" s="47"/>
    </row>
    <row r="135" spans="1:11" ht="19.5" customHeight="1" thickBot="1" x14ac:dyDescent="0.35">
      <c r="A135" s="201"/>
      <c r="B135" s="34"/>
      <c r="C135" s="19"/>
      <c r="D135" s="20"/>
      <c r="E135" s="20" t="s">
        <v>72</v>
      </c>
      <c r="F135" s="65" t="s">
        <v>77</v>
      </c>
      <c r="G135" s="207"/>
      <c r="H135" s="11" t="s">
        <v>29</v>
      </c>
      <c r="I135" s="210"/>
      <c r="J135" s="23"/>
      <c r="K135" s="51"/>
    </row>
    <row r="136" spans="1:11" ht="19.5" thickTop="1" x14ac:dyDescent="0.3">
      <c r="A136" s="52"/>
      <c r="B136" s="40"/>
      <c r="C136" s="25"/>
      <c r="D136" s="26"/>
      <c r="E136" s="26"/>
      <c r="F136" s="26"/>
      <c r="G136" s="26"/>
      <c r="H136" s="27"/>
      <c r="I136" s="26"/>
      <c r="J136" s="28"/>
      <c r="K136" s="53"/>
    </row>
    <row r="137" spans="1:11" ht="21" customHeight="1" x14ac:dyDescent="0.35">
      <c r="A137" s="188">
        <v>20</v>
      </c>
      <c r="B137" s="4">
        <v>44546</v>
      </c>
      <c r="C137" s="5" t="s">
        <v>23</v>
      </c>
      <c r="D137" s="44" t="s">
        <v>243</v>
      </c>
      <c r="E137" s="9" t="s">
        <v>21</v>
      </c>
      <c r="F137" s="10" t="s">
        <v>12</v>
      </c>
      <c r="G137" s="205" t="s">
        <v>32</v>
      </c>
      <c r="H137" s="11" t="s">
        <v>135</v>
      </c>
      <c r="I137" s="208" t="s">
        <v>30</v>
      </c>
      <c r="J137" s="17">
        <v>35737</v>
      </c>
      <c r="K137" s="50">
        <f>SUM(K130,J137)</f>
        <v>322651</v>
      </c>
    </row>
    <row r="138" spans="1:11" ht="18.75" customHeight="1" x14ac:dyDescent="0.3">
      <c r="A138" s="189"/>
      <c r="B138" s="7"/>
      <c r="C138" s="8"/>
      <c r="D138" s="46" t="s">
        <v>95</v>
      </c>
      <c r="E138" s="9" t="s">
        <v>4</v>
      </c>
      <c r="F138" s="13" t="s">
        <v>14</v>
      </c>
      <c r="G138" s="197"/>
      <c r="H138" s="11" t="s">
        <v>238</v>
      </c>
      <c r="I138" s="209"/>
      <c r="J138" s="12"/>
      <c r="K138" s="47"/>
    </row>
    <row r="139" spans="1:11" ht="18.75" customHeight="1" x14ac:dyDescent="0.3">
      <c r="A139" s="189"/>
      <c r="B139" s="7"/>
      <c r="C139" s="8"/>
      <c r="D139" s="9"/>
      <c r="E139" s="9" t="s">
        <v>5</v>
      </c>
      <c r="F139" s="13" t="s">
        <v>14</v>
      </c>
      <c r="G139" s="197"/>
      <c r="H139" s="11" t="s">
        <v>47</v>
      </c>
      <c r="I139" s="209"/>
      <c r="J139" s="12"/>
      <c r="K139" s="47"/>
    </row>
    <row r="140" spans="1:11" ht="18.75" customHeight="1" x14ac:dyDescent="0.3">
      <c r="A140" s="189"/>
      <c r="B140" s="7"/>
      <c r="C140" s="8"/>
      <c r="D140" s="7" t="s">
        <v>131</v>
      </c>
      <c r="E140" s="9" t="s">
        <v>6</v>
      </c>
      <c r="F140" s="13" t="s">
        <v>14</v>
      </c>
      <c r="G140" s="197"/>
      <c r="H140" s="11" t="s">
        <v>28</v>
      </c>
      <c r="I140" s="209"/>
      <c r="J140" s="12"/>
      <c r="K140" s="47"/>
    </row>
    <row r="141" spans="1:11" ht="18.75" customHeight="1" x14ac:dyDescent="0.3">
      <c r="A141" s="189"/>
      <c r="B141" s="7"/>
      <c r="C141" s="8"/>
      <c r="D141" s="7" t="s">
        <v>244</v>
      </c>
      <c r="E141" s="9" t="s">
        <v>7</v>
      </c>
      <c r="F141" s="10" t="s">
        <v>12</v>
      </c>
      <c r="G141" s="197"/>
      <c r="H141" s="11" t="s">
        <v>47</v>
      </c>
      <c r="I141" s="209"/>
      <c r="J141" s="12"/>
      <c r="K141" s="47"/>
    </row>
    <row r="142" spans="1:11" ht="19.5" customHeight="1" thickBot="1" x14ac:dyDescent="0.35">
      <c r="A142" s="201"/>
      <c r="B142" s="34"/>
      <c r="C142" s="19"/>
      <c r="D142" s="20"/>
      <c r="E142" s="20" t="s">
        <v>72</v>
      </c>
      <c r="F142" s="13" t="s">
        <v>14</v>
      </c>
      <c r="G142" s="197"/>
      <c r="H142" s="11" t="s">
        <v>29</v>
      </c>
      <c r="I142" s="210"/>
      <c r="J142" s="23"/>
      <c r="K142" s="51"/>
    </row>
    <row r="143" spans="1:11" ht="19.5" thickTop="1" x14ac:dyDescent="0.3">
      <c r="A143" s="52"/>
      <c r="B143" s="40"/>
      <c r="C143" s="25"/>
      <c r="D143" s="26"/>
      <c r="E143" s="26"/>
      <c r="F143" s="26"/>
      <c r="G143" s="26"/>
      <c r="H143" s="27"/>
      <c r="I143" s="26"/>
      <c r="J143" s="28"/>
      <c r="K143" s="53"/>
    </row>
    <row r="144" spans="1:11" ht="21" customHeight="1" x14ac:dyDescent="0.35">
      <c r="A144" s="188">
        <v>21</v>
      </c>
      <c r="B144" s="4">
        <v>44547</v>
      </c>
      <c r="C144" s="5" t="s">
        <v>35</v>
      </c>
      <c r="D144" s="44" t="s">
        <v>245</v>
      </c>
      <c r="E144" s="9" t="s">
        <v>21</v>
      </c>
      <c r="F144" s="13" t="s">
        <v>14</v>
      </c>
      <c r="G144" s="206" t="s">
        <v>38</v>
      </c>
      <c r="H144" s="11" t="s">
        <v>27</v>
      </c>
      <c r="I144" s="208" t="s">
        <v>18</v>
      </c>
      <c r="J144" s="17">
        <v>10742</v>
      </c>
      <c r="K144" s="50">
        <f>SUM(K137,J144)</f>
        <v>333393</v>
      </c>
    </row>
    <row r="145" spans="1:11" ht="18.75" customHeight="1" x14ac:dyDescent="0.3">
      <c r="A145" s="189"/>
      <c r="B145" s="7"/>
      <c r="C145" s="8"/>
      <c r="D145" s="46" t="s">
        <v>125</v>
      </c>
      <c r="E145" s="9" t="s">
        <v>4</v>
      </c>
      <c r="F145" s="10" t="s">
        <v>12</v>
      </c>
      <c r="G145" s="207"/>
      <c r="H145" s="11" t="s">
        <v>246</v>
      </c>
      <c r="I145" s="209"/>
      <c r="J145" s="12"/>
      <c r="K145" s="47"/>
    </row>
    <row r="146" spans="1:11" ht="18.75" customHeight="1" x14ac:dyDescent="0.3">
      <c r="A146" s="189"/>
      <c r="B146" s="7"/>
      <c r="C146" s="8"/>
      <c r="D146" s="9"/>
      <c r="E146" s="9" t="s">
        <v>5</v>
      </c>
      <c r="F146" s="10" t="s">
        <v>12</v>
      </c>
      <c r="G146" s="207"/>
      <c r="H146" s="11" t="s">
        <v>86</v>
      </c>
      <c r="I146" s="209"/>
      <c r="J146" s="12"/>
      <c r="K146" s="47"/>
    </row>
    <row r="147" spans="1:11" ht="18.75" customHeight="1" x14ac:dyDescent="0.3">
      <c r="A147" s="189"/>
      <c r="B147" s="7"/>
      <c r="C147" s="8"/>
      <c r="D147" s="7"/>
      <c r="E147" s="9" t="s">
        <v>6</v>
      </c>
      <c r="F147" s="13" t="s">
        <v>14</v>
      </c>
      <c r="G147" s="207"/>
      <c r="H147" s="11" t="s">
        <v>247</v>
      </c>
      <c r="I147" s="209"/>
      <c r="J147" s="12"/>
      <c r="K147" s="47"/>
    </row>
    <row r="148" spans="1:11" ht="18.75" customHeight="1" x14ac:dyDescent="0.3">
      <c r="A148" s="189"/>
      <c r="B148" s="7"/>
      <c r="C148" s="8"/>
      <c r="D148" s="7"/>
      <c r="E148" s="9" t="s">
        <v>7</v>
      </c>
      <c r="F148" s="13" t="s">
        <v>14</v>
      </c>
      <c r="G148" s="207"/>
      <c r="H148" s="11" t="s">
        <v>28</v>
      </c>
      <c r="I148" s="209"/>
      <c r="J148" s="12"/>
      <c r="K148" s="47"/>
    </row>
    <row r="149" spans="1:11" ht="19.5" customHeight="1" thickBot="1" x14ac:dyDescent="0.35">
      <c r="A149" s="201"/>
      <c r="B149" s="34"/>
      <c r="C149" s="19"/>
      <c r="D149" s="20"/>
      <c r="E149" s="20" t="s">
        <v>72</v>
      </c>
      <c r="F149" s="10" t="s">
        <v>12</v>
      </c>
      <c r="G149" s="207"/>
      <c r="H149" s="11" t="s">
        <v>27</v>
      </c>
      <c r="I149" s="210"/>
      <c r="J149" s="23"/>
      <c r="K149" s="51"/>
    </row>
    <row r="150" spans="1:11" ht="19.5" thickTop="1" x14ac:dyDescent="0.3">
      <c r="A150" s="52"/>
      <c r="B150" s="40"/>
      <c r="C150" s="25"/>
      <c r="D150" s="26"/>
      <c r="E150" s="26"/>
      <c r="F150" s="26"/>
      <c r="G150" s="26"/>
      <c r="H150" s="27"/>
      <c r="I150" s="26"/>
      <c r="J150" s="28"/>
      <c r="K150" s="53"/>
    </row>
    <row r="151" spans="1:11" ht="21" customHeight="1" x14ac:dyDescent="0.35">
      <c r="A151" s="188">
        <v>22</v>
      </c>
      <c r="B151" s="4">
        <v>44548</v>
      </c>
      <c r="C151" s="5" t="s">
        <v>35</v>
      </c>
      <c r="D151" s="44" t="s">
        <v>248</v>
      </c>
      <c r="E151" s="9" t="s">
        <v>21</v>
      </c>
      <c r="F151" s="13"/>
      <c r="G151" s="205" t="s">
        <v>32</v>
      </c>
      <c r="H151" s="11"/>
      <c r="I151" s="208" t="s">
        <v>30</v>
      </c>
      <c r="J151" s="17">
        <v>44115</v>
      </c>
      <c r="K151" s="50">
        <f>SUM(K144,J151)</f>
        <v>377508</v>
      </c>
    </row>
    <row r="152" spans="1:11" ht="18.75" customHeight="1" x14ac:dyDescent="0.3">
      <c r="A152" s="189"/>
      <c r="B152" s="7"/>
      <c r="C152" s="8"/>
      <c r="D152" s="46" t="s">
        <v>249</v>
      </c>
      <c r="E152" s="9" t="s">
        <v>4</v>
      </c>
      <c r="F152" s="10"/>
      <c r="G152" s="197"/>
      <c r="H152" s="11"/>
      <c r="I152" s="209"/>
      <c r="J152" s="12"/>
      <c r="K152" s="47"/>
    </row>
    <row r="153" spans="1:11" ht="18.75" customHeight="1" x14ac:dyDescent="0.3">
      <c r="A153" s="189"/>
      <c r="B153" s="7"/>
      <c r="C153" s="8"/>
      <c r="D153" s="9"/>
      <c r="E153" s="9" t="s">
        <v>5</v>
      </c>
      <c r="F153" s="13" t="s">
        <v>14</v>
      </c>
      <c r="G153" s="197"/>
      <c r="H153" s="11" t="s">
        <v>56</v>
      </c>
      <c r="I153" s="209"/>
      <c r="J153" s="12"/>
      <c r="K153" s="47"/>
    </row>
    <row r="154" spans="1:11" ht="18.75" customHeight="1" x14ac:dyDescent="0.3">
      <c r="A154" s="189"/>
      <c r="B154" s="7"/>
      <c r="C154" s="8"/>
      <c r="D154" s="7"/>
      <c r="E154" s="9" t="s">
        <v>6</v>
      </c>
      <c r="F154" s="13" t="s">
        <v>14</v>
      </c>
      <c r="G154" s="197"/>
      <c r="H154" s="11" t="s">
        <v>25</v>
      </c>
      <c r="I154" s="209"/>
      <c r="J154" s="12"/>
      <c r="K154" s="47"/>
    </row>
    <row r="155" spans="1:11" ht="18.75" customHeight="1" x14ac:dyDescent="0.3">
      <c r="A155" s="189"/>
      <c r="B155" s="7"/>
      <c r="C155" s="8"/>
      <c r="D155" s="7"/>
      <c r="E155" s="9" t="s">
        <v>7</v>
      </c>
      <c r="F155" s="13" t="s">
        <v>14</v>
      </c>
      <c r="G155" s="197"/>
      <c r="H155" s="11" t="s">
        <v>65</v>
      </c>
      <c r="I155" s="209"/>
      <c r="J155" s="12"/>
      <c r="K155" s="47"/>
    </row>
    <row r="156" spans="1:11" ht="19.5" customHeight="1" thickBot="1" x14ac:dyDescent="0.35">
      <c r="A156" s="201"/>
      <c r="B156" s="34"/>
      <c r="C156" s="19"/>
      <c r="D156" s="20"/>
      <c r="E156" s="20" t="s">
        <v>72</v>
      </c>
      <c r="F156" s="13" t="s">
        <v>14</v>
      </c>
      <c r="G156" s="197"/>
      <c r="H156" s="11" t="s">
        <v>86</v>
      </c>
      <c r="I156" s="210"/>
      <c r="J156" s="23"/>
      <c r="K156" s="51"/>
    </row>
    <row r="157" spans="1:11" ht="19.5" thickTop="1" x14ac:dyDescent="0.3">
      <c r="A157" s="52"/>
      <c r="B157" s="40"/>
      <c r="C157" s="25"/>
      <c r="D157" s="26"/>
      <c r="E157" s="26"/>
      <c r="F157" s="26"/>
      <c r="G157" s="26"/>
      <c r="H157" s="27"/>
      <c r="I157" s="26"/>
      <c r="J157" s="28"/>
      <c r="K157" s="53"/>
    </row>
    <row r="158" spans="1:11" ht="21" customHeight="1" x14ac:dyDescent="0.35">
      <c r="A158" s="188">
        <v>23</v>
      </c>
      <c r="B158" s="4">
        <v>44548</v>
      </c>
      <c r="C158" s="5" t="s">
        <v>20</v>
      </c>
      <c r="D158" s="44" t="s">
        <v>250</v>
      </c>
      <c r="E158" s="9" t="s">
        <v>21</v>
      </c>
      <c r="F158" s="10" t="s">
        <v>12</v>
      </c>
      <c r="G158" s="206" t="s">
        <v>38</v>
      </c>
      <c r="H158" s="11" t="s">
        <v>56</v>
      </c>
      <c r="I158" s="208" t="s">
        <v>30</v>
      </c>
      <c r="J158" s="17">
        <v>11971</v>
      </c>
      <c r="K158" s="50">
        <f>SUM(K151,J158)</f>
        <v>389479</v>
      </c>
    </row>
    <row r="159" spans="1:11" ht="18.75" customHeight="1" x14ac:dyDescent="0.3">
      <c r="A159" s="189"/>
      <c r="B159" s="7"/>
      <c r="C159" s="8"/>
      <c r="D159" s="46" t="s">
        <v>251</v>
      </c>
      <c r="E159" s="9" t="s">
        <v>4</v>
      </c>
      <c r="F159" s="10" t="s">
        <v>12</v>
      </c>
      <c r="G159" s="207"/>
      <c r="H159" s="11" t="s">
        <v>86</v>
      </c>
      <c r="I159" s="209"/>
      <c r="J159" s="12"/>
      <c r="K159" s="47"/>
    </row>
    <row r="160" spans="1:11" ht="18.75" customHeight="1" x14ac:dyDescent="0.3">
      <c r="A160" s="189"/>
      <c r="B160" s="7"/>
      <c r="C160" s="8"/>
      <c r="D160" s="9"/>
      <c r="E160" s="9" t="s">
        <v>5</v>
      </c>
      <c r="F160" s="10" t="s">
        <v>12</v>
      </c>
      <c r="G160" s="207"/>
      <c r="H160" s="11" t="s">
        <v>133</v>
      </c>
      <c r="I160" s="209"/>
      <c r="J160" s="12"/>
      <c r="K160" s="47"/>
    </row>
    <row r="161" spans="1:11" ht="18.75" customHeight="1" x14ac:dyDescent="0.3">
      <c r="A161" s="189"/>
      <c r="B161" s="7"/>
      <c r="C161" s="8"/>
      <c r="D161" s="7"/>
      <c r="E161" s="9" t="s">
        <v>6</v>
      </c>
      <c r="F161" s="13" t="s">
        <v>14</v>
      </c>
      <c r="G161" s="207"/>
      <c r="H161" s="11" t="s">
        <v>17</v>
      </c>
      <c r="I161" s="209"/>
      <c r="J161" s="12"/>
      <c r="K161" s="47"/>
    </row>
    <row r="162" spans="1:11" ht="18.75" customHeight="1" x14ac:dyDescent="0.3">
      <c r="A162" s="189"/>
      <c r="B162" s="7"/>
      <c r="C162" s="8"/>
      <c r="D162" s="7"/>
      <c r="E162" s="9" t="s">
        <v>7</v>
      </c>
      <c r="F162" s="13" t="s">
        <v>14</v>
      </c>
      <c r="G162" s="207"/>
      <c r="H162" s="11" t="s">
        <v>63</v>
      </c>
      <c r="I162" s="209"/>
      <c r="J162" s="12"/>
      <c r="K162" s="47"/>
    </row>
    <row r="163" spans="1:11" ht="19.5" customHeight="1" thickBot="1" x14ac:dyDescent="0.35">
      <c r="A163" s="201"/>
      <c r="B163" s="34"/>
      <c r="C163" s="19"/>
      <c r="D163" s="20"/>
      <c r="E163" s="20" t="s">
        <v>72</v>
      </c>
      <c r="F163" s="13" t="s">
        <v>14</v>
      </c>
      <c r="G163" s="207"/>
      <c r="H163" s="11" t="s">
        <v>28</v>
      </c>
      <c r="I163" s="210"/>
      <c r="J163" s="23"/>
      <c r="K163" s="51"/>
    </row>
    <row r="164" spans="1:11" ht="19.5" thickTop="1" x14ac:dyDescent="0.3">
      <c r="A164" s="52"/>
      <c r="B164" s="40"/>
      <c r="C164" s="25"/>
      <c r="D164" s="26"/>
      <c r="E164" s="26"/>
      <c r="F164" s="26"/>
      <c r="G164" s="26"/>
      <c r="H164" s="27"/>
      <c r="I164" s="26"/>
      <c r="J164" s="28"/>
      <c r="K164" s="53"/>
    </row>
    <row r="165" spans="1:11" ht="21" customHeight="1" x14ac:dyDescent="0.35">
      <c r="A165" s="188">
        <v>24</v>
      </c>
      <c r="B165" s="4">
        <v>44548</v>
      </c>
      <c r="C165" s="5" t="s">
        <v>66</v>
      </c>
      <c r="D165" s="44" t="s">
        <v>252</v>
      </c>
      <c r="E165" s="9" t="s">
        <v>21</v>
      </c>
      <c r="F165" s="13" t="s">
        <v>14</v>
      </c>
      <c r="G165" s="205" t="s">
        <v>32</v>
      </c>
      <c r="H165" s="11" t="s">
        <v>28</v>
      </c>
      <c r="I165" s="208" t="s">
        <v>18</v>
      </c>
      <c r="J165" s="17">
        <v>44652</v>
      </c>
      <c r="K165" s="50">
        <f>SUM(K158,J165)</f>
        <v>434131</v>
      </c>
    </row>
    <row r="166" spans="1:11" ht="18.75" customHeight="1" x14ac:dyDescent="0.3">
      <c r="A166" s="189"/>
      <c r="B166" s="7"/>
      <c r="C166" s="8"/>
      <c r="D166" s="46" t="s">
        <v>253</v>
      </c>
      <c r="E166" s="9" t="s">
        <v>4</v>
      </c>
      <c r="F166" s="13" t="s">
        <v>14</v>
      </c>
      <c r="G166" s="197"/>
      <c r="H166" s="11" t="s">
        <v>55</v>
      </c>
      <c r="I166" s="209"/>
      <c r="J166" s="12"/>
      <c r="K166" s="47"/>
    </row>
    <row r="167" spans="1:11" ht="18.75" customHeight="1" x14ac:dyDescent="0.3">
      <c r="A167" s="189"/>
      <c r="B167" s="7"/>
      <c r="C167" s="8"/>
      <c r="D167" s="9"/>
      <c r="E167" s="9" t="s">
        <v>5</v>
      </c>
      <c r="F167" s="13" t="s">
        <v>14</v>
      </c>
      <c r="G167" s="197"/>
      <c r="H167" s="11" t="s">
        <v>52</v>
      </c>
      <c r="I167" s="209"/>
      <c r="J167" s="12"/>
      <c r="K167" s="47"/>
    </row>
    <row r="168" spans="1:11" ht="18.75" customHeight="1" x14ac:dyDescent="0.3">
      <c r="A168" s="189"/>
      <c r="B168" s="7"/>
      <c r="C168" s="8"/>
      <c r="D168" s="7"/>
      <c r="E168" s="9" t="s">
        <v>6</v>
      </c>
      <c r="F168" s="13" t="s">
        <v>14</v>
      </c>
      <c r="G168" s="197"/>
      <c r="H168" s="11" t="s">
        <v>17</v>
      </c>
      <c r="I168" s="209"/>
      <c r="J168" s="12"/>
      <c r="K168" s="47"/>
    </row>
    <row r="169" spans="1:11" ht="18.75" customHeight="1" x14ac:dyDescent="0.3">
      <c r="A169" s="189"/>
      <c r="B169" s="7"/>
      <c r="C169" s="8"/>
      <c r="D169" s="7"/>
      <c r="E169" s="9" t="s">
        <v>7</v>
      </c>
      <c r="F169" s="10" t="s">
        <v>12</v>
      </c>
      <c r="G169" s="197"/>
      <c r="H169" s="11" t="s">
        <v>52</v>
      </c>
      <c r="I169" s="209"/>
      <c r="J169" s="12"/>
      <c r="K169" s="47"/>
    </row>
    <row r="170" spans="1:11" ht="19.5" customHeight="1" thickBot="1" x14ac:dyDescent="0.35">
      <c r="A170" s="201"/>
      <c r="B170" s="34"/>
      <c r="C170" s="19"/>
      <c r="D170" s="20"/>
      <c r="E170" s="20" t="s">
        <v>72</v>
      </c>
      <c r="F170" s="13" t="s">
        <v>14</v>
      </c>
      <c r="G170" s="197"/>
      <c r="H170" s="11" t="s">
        <v>25</v>
      </c>
      <c r="I170" s="210"/>
      <c r="J170" s="23"/>
      <c r="K170" s="51"/>
    </row>
    <row r="171" spans="1:11" ht="19.5" thickTop="1" x14ac:dyDescent="0.3">
      <c r="A171" s="52"/>
      <c r="B171" s="40"/>
      <c r="C171" s="25"/>
      <c r="D171" s="26"/>
      <c r="E171" s="26"/>
      <c r="F171" s="26"/>
      <c r="G171" s="26"/>
      <c r="H171" s="27"/>
      <c r="I171" s="26"/>
      <c r="J171" s="28"/>
      <c r="K171" s="53"/>
    </row>
    <row r="172" spans="1:11" ht="21" customHeight="1" x14ac:dyDescent="0.35">
      <c r="A172" s="188">
        <v>25</v>
      </c>
      <c r="B172" s="4">
        <v>44549</v>
      </c>
      <c r="C172" s="5" t="s">
        <v>23</v>
      </c>
      <c r="D172" s="44" t="s">
        <v>254</v>
      </c>
      <c r="E172" s="9"/>
      <c r="F172" s="13"/>
      <c r="G172" s="205" t="s">
        <v>32</v>
      </c>
      <c r="H172" s="11"/>
      <c r="I172" s="208" t="s">
        <v>30</v>
      </c>
      <c r="J172" s="17">
        <v>23626</v>
      </c>
      <c r="K172" s="50">
        <f>SUM(K165,J172)</f>
        <v>457757</v>
      </c>
    </row>
    <row r="173" spans="1:11" ht="18.75" customHeight="1" x14ac:dyDescent="0.3">
      <c r="A173" s="189"/>
      <c r="B173" s="7"/>
      <c r="C173" s="8"/>
      <c r="D173" s="46" t="s">
        <v>255</v>
      </c>
      <c r="E173" s="9"/>
      <c r="F173" s="13"/>
      <c r="G173" s="197"/>
      <c r="H173" s="11"/>
      <c r="I173" s="209"/>
      <c r="J173" s="12"/>
      <c r="K173" s="47"/>
    </row>
    <row r="174" spans="1:11" ht="18.75" customHeight="1" x14ac:dyDescent="0.3">
      <c r="A174" s="189"/>
      <c r="B174" s="7"/>
      <c r="C174" s="8"/>
      <c r="D174" s="9"/>
      <c r="E174" s="9" t="s">
        <v>5</v>
      </c>
      <c r="F174" s="10" t="s">
        <v>12</v>
      </c>
      <c r="G174" s="197"/>
      <c r="H174" s="11" t="s">
        <v>93</v>
      </c>
      <c r="I174" s="209"/>
      <c r="J174" s="12"/>
      <c r="K174" s="47"/>
    </row>
    <row r="175" spans="1:11" ht="18.75" customHeight="1" x14ac:dyDescent="0.3">
      <c r="A175" s="189"/>
      <c r="B175" s="7"/>
      <c r="C175" s="8"/>
      <c r="D175" s="7"/>
      <c r="E175" s="9" t="s">
        <v>6</v>
      </c>
      <c r="F175" s="13" t="s">
        <v>14</v>
      </c>
      <c r="G175" s="197"/>
      <c r="H175" s="11" t="s">
        <v>68</v>
      </c>
      <c r="I175" s="209"/>
      <c r="J175" s="12"/>
      <c r="K175" s="47"/>
    </row>
    <row r="176" spans="1:11" ht="18.75" customHeight="1" x14ac:dyDescent="0.3">
      <c r="A176" s="189"/>
      <c r="B176" s="7"/>
      <c r="C176" s="8"/>
      <c r="D176" s="7"/>
      <c r="E176" s="9" t="s">
        <v>7</v>
      </c>
      <c r="F176" s="13" t="s">
        <v>14</v>
      </c>
      <c r="G176" s="197"/>
      <c r="H176" s="11" t="s">
        <v>27</v>
      </c>
      <c r="I176" s="209"/>
      <c r="J176" s="12"/>
      <c r="K176" s="47"/>
    </row>
    <row r="177" spans="1:11" ht="19.5" customHeight="1" thickBot="1" x14ac:dyDescent="0.35">
      <c r="A177" s="201"/>
      <c r="B177" s="34"/>
      <c r="C177" s="19"/>
      <c r="D177" s="20"/>
      <c r="E177" s="20" t="s">
        <v>72</v>
      </c>
      <c r="F177" s="13" t="s">
        <v>14</v>
      </c>
      <c r="G177" s="197"/>
      <c r="H177" s="11" t="s">
        <v>52</v>
      </c>
      <c r="I177" s="210"/>
      <c r="J177" s="23"/>
      <c r="K177" s="51"/>
    </row>
    <row r="178" spans="1:11" ht="19.5" thickTop="1" x14ac:dyDescent="0.3">
      <c r="A178" s="52"/>
      <c r="B178" s="40"/>
      <c r="C178" s="25"/>
      <c r="D178" s="26"/>
      <c r="E178" s="26"/>
      <c r="F178" s="26"/>
      <c r="G178" s="26"/>
      <c r="H178" s="27"/>
      <c r="I178" s="26"/>
      <c r="J178" s="28"/>
      <c r="K178" s="53"/>
    </row>
    <row r="179" spans="1:11" ht="21" customHeight="1" x14ac:dyDescent="0.35">
      <c r="A179" s="188">
        <v>26</v>
      </c>
      <c r="B179" s="4">
        <v>44550</v>
      </c>
      <c r="C179" s="5" t="s">
        <v>35</v>
      </c>
      <c r="D179" s="44" t="s">
        <v>256</v>
      </c>
      <c r="E179" s="9"/>
      <c r="F179" s="13"/>
      <c r="G179" s="202" t="s">
        <v>43</v>
      </c>
      <c r="H179" s="11"/>
      <c r="I179" s="208" t="s">
        <v>30</v>
      </c>
      <c r="J179" s="17">
        <v>983</v>
      </c>
      <c r="K179" s="50">
        <f>SUM(K172,J179)</f>
        <v>458740</v>
      </c>
    </row>
    <row r="180" spans="1:11" ht="18.75" customHeight="1" x14ac:dyDescent="0.3">
      <c r="A180" s="189"/>
      <c r="B180" s="7"/>
      <c r="C180" s="8"/>
      <c r="D180" s="46" t="s">
        <v>257</v>
      </c>
      <c r="E180" s="9"/>
      <c r="F180" s="13"/>
      <c r="G180" s="191"/>
      <c r="H180" s="11"/>
      <c r="I180" s="209"/>
      <c r="J180" s="12"/>
      <c r="K180" s="47"/>
    </row>
    <row r="181" spans="1:11" ht="18.75" customHeight="1" x14ac:dyDescent="0.3">
      <c r="A181" s="189"/>
      <c r="B181" s="7"/>
      <c r="C181" s="8"/>
      <c r="D181" s="9"/>
      <c r="E181" s="9" t="s">
        <v>5</v>
      </c>
      <c r="F181" s="10" t="s">
        <v>12</v>
      </c>
      <c r="G181" s="191"/>
      <c r="H181" s="11" t="s">
        <v>88</v>
      </c>
      <c r="I181" s="209"/>
      <c r="J181" s="12"/>
      <c r="K181" s="47"/>
    </row>
    <row r="182" spans="1:11" ht="18.75" customHeight="1" x14ac:dyDescent="0.3">
      <c r="A182" s="189"/>
      <c r="B182" s="7"/>
      <c r="C182" s="8"/>
      <c r="D182" s="7"/>
      <c r="E182" s="9" t="s">
        <v>6</v>
      </c>
      <c r="F182" s="10" t="s">
        <v>12</v>
      </c>
      <c r="G182" s="191"/>
      <c r="H182" s="11" t="s">
        <v>25</v>
      </c>
      <c r="I182" s="209"/>
      <c r="J182" s="12"/>
      <c r="K182" s="47"/>
    </row>
    <row r="183" spans="1:11" ht="18.75" customHeight="1" x14ac:dyDescent="0.3">
      <c r="A183" s="189"/>
      <c r="B183" s="7"/>
      <c r="C183" s="8"/>
      <c r="D183" s="7"/>
      <c r="E183" s="9" t="s">
        <v>7</v>
      </c>
      <c r="F183" s="10" t="s">
        <v>12</v>
      </c>
      <c r="G183" s="191"/>
      <c r="H183" s="11" t="s">
        <v>28</v>
      </c>
      <c r="I183" s="209"/>
      <c r="J183" s="12"/>
      <c r="K183" s="47"/>
    </row>
    <row r="184" spans="1:11" ht="19.5" customHeight="1" thickBot="1" x14ac:dyDescent="0.35">
      <c r="A184" s="201"/>
      <c r="B184" s="34"/>
      <c r="C184" s="19"/>
      <c r="D184" s="20"/>
      <c r="E184" s="20" t="s">
        <v>72</v>
      </c>
      <c r="F184" s="10" t="s">
        <v>12</v>
      </c>
      <c r="G184" s="191"/>
      <c r="H184" s="11" t="s">
        <v>56</v>
      </c>
      <c r="I184" s="210"/>
      <c r="J184" s="23"/>
      <c r="K184" s="51"/>
    </row>
    <row r="185" spans="1:11" ht="19.5" thickTop="1" x14ac:dyDescent="0.3">
      <c r="A185" s="52"/>
      <c r="B185" s="40"/>
      <c r="C185" s="25"/>
      <c r="D185" s="26"/>
      <c r="E185" s="26"/>
      <c r="F185" s="26"/>
      <c r="G185" s="26"/>
      <c r="H185" s="27"/>
      <c r="I185" s="26"/>
      <c r="J185" s="28"/>
      <c r="K185" s="53"/>
    </row>
    <row r="186" spans="1:11" ht="21" x14ac:dyDescent="0.35">
      <c r="A186" s="188">
        <v>27</v>
      </c>
      <c r="B186" s="4">
        <v>44550</v>
      </c>
      <c r="C186" s="5" t="s">
        <v>23</v>
      </c>
      <c r="D186" s="44" t="s">
        <v>258</v>
      </c>
      <c r="E186" s="9"/>
      <c r="F186" s="13"/>
      <c r="G186" s="202" t="s">
        <v>43</v>
      </c>
      <c r="H186" s="11"/>
      <c r="I186" s="208" t="s">
        <v>30</v>
      </c>
      <c r="J186" s="17">
        <v>6068</v>
      </c>
      <c r="K186" s="50">
        <f>SUM(K179,J186)</f>
        <v>464808</v>
      </c>
    </row>
    <row r="187" spans="1:11" ht="18.75" x14ac:dyDescent="0.3">
      <c r="A187" s="189"/>
      <c r="B187" s="7"/>
      <c r="C187" s="8"/>
      <c r="D187" s="46" t="s">
        <v>259</v>
      </c>
      <c r="E187" s="9"/>
      <c r="F187" s="13"/>
      <c r="G187" s="191"/>
      <c r="H187" s="11"/>
      <c r="I187" s="209"/>
      <c r="J187" s="12"/>
      <c r="K187" s="47"/>
    </row>
    <row r="188" spans="1:11" ht="18.75" x14ac:dyDescent="0.3">
      <c r="A188" s="189"/>
      <c r="B188" s="7"/>
      <c r="C188" s="8"/>
      <c r="D188" s="9"/>
      <c r="E188" s="9" t="s">
        <v>5</v>
      </c>
      <c r="F188" s="13" t="s">
        <v>14</v>
      </c>
      <c r="G188" s="191"/>
      <c r="H188" s="11" t="s">
        <v>13</v>
      </c>
      <c r="I188" s="209"/>
      <c r="J188" s="12"/>
      <c r="K188" s="47"/>
    </row>
    <row r="189" spans="1:11" ht="18.75" x14ac:dyDescent="0.3">
      <c r="A189" s="189"/>
      <c r="B189" s="7"/>
      <c r="C189" s="8"/>
      <c r="D189" s="7"/>
      <c r="E189" s="9" t="s">
        <v>6</v>
      </c>
      <c r="F189" s="10" t="s">
        <v>12</v>
      </c>
      <c r="G189" s="191"/>
      <c r="H189" s="11" t="s">
        <v>28</v>
      </c>
      <c r="I189" s="209"/>
      <c r="J189" s="12"/>
      <c r="K189" s="47"/>
    </row>
    <row r="190" spans="1:11" ht="18.75" x14ac:dyDescent="0.3">
      <c r="A190" s="189"/>
      <c r="B190" s="7"/>
      <c r="C190" s="8"/>
      <c r="D190" s="7"/>
      <c r="E190" s="9" t="s">
        <v>7</v>
      </c>
      <c r="F190" s="10" t="s">
        <v>12</v>
      </c>
      <c r="G190" s="191"/>
      <c r="H190" s="11" t="s">
        <v>86</v>
      </c>
      <c r="I190" s="209"/>
      <c r="J190" s="12"/>
      <c r="K190" s="47"/>
    </row>
    <row r="191" spans="1:11" ht="19.5" thickBot="1" x14ac:dyDescent="0.35">
      <c r="A191" s="201"/>
      <c r="B191" s="34"/>
      <c r="C191" s="19"/>
      <c r="D191" s="20"/>
      <c r="E191" s="20" t="s">
        <v>72</v>
      </c>
      <c r="F191" s="65" t="s">
        <v>77</v>
      </c>
      <c r="G191" s="191"/>
      <c r="H191" s="11" t="s">
        <v>93</v>
      </c>
      <c r="I191" s="210"/>
      <c r="J191" s="23"/>
      <c r="K191" s="51"/>
    </row>
    <row r="192" spans="1:11" ht="19.5" thickTop="1" x14ac:dyDescent="0.3">
      <c r="A192" s="52"/>
      <c r="B192" s="40"/>
      <c r="C192" s="25"/>
      <c r="D192" s="26"/>
      <c r="E192" s="26"/>
      <c r="F192" s="26"/>
      <c r="G192" s="26"/>
      <c r="H192" s="27"/>
      <c r="I192" s="26"/>
      <c r="J192" s="28"/>
      <c r="K192" s="53"/>
    </row>
    <row r="193" spans="1:11" ht="21" x14ac:dyDescent="0.35">
      <c r="A193" s="188">
        <v>28</v>
      </c>
      <c r="B193" s="4">
        <v>44550</v>
      </c>
      <c r="C193" s="5" t="s">
        <v>20</v>
      </c>
      <c r="D193" s="44" t="s">
        <v>260</v>
      </c>
      <c r="E193" s="9"/>
      <c r="F193" s="13"/>
      <c r="G193" s="202" t="s">
        <v>43</v>
      </c>
      <c r="H193" s="11"/>
      <c r="I193" s="208" t="s">
        <v>30</v>
      </c>
      <c r="J193" s="17">
        <v>4890</v>
      </c>
      <c r="K193" s="50">
        <f>SUM(K186,J193)</f>
        <v>469698</v>
      </c>
    </row>
    <row r="194" spans="1:11" ht="18.75" x14ac:dyDescent="0.3">
      <c r="A194" s="189"/>
      <c r="B194" s="7"/>
      <c r="C194" s="8"/>
      <c r="D194" s="46" t="s">
        <v>50</v>
      </c>
      <c r="E194" s="9" t="s">
        <v>4</v>
      </c>
      <c r="F194" s="10" t="s">
        <v>12</v>
      </c>
      <c r="G194" s="191"/>
      <c r="H194" s="11" t="s">
        <v>101</v>
      </c>
      <c r="I194" s="209"/>
      <c r="J194" s="12"/>
      <c r="K194" s="47"/>
    </row>
    <row r="195" spans="1:11" ht="18.75" x14ac:dyDescent="0.3">
      <c r="A195" s="189"/>
      <c r="B195" s="7"/>
      <c r="C195" s="8"/>
      <c r="D195" s="9"/>
      <c r="E195" s="9" t="s">
        <v>5</v>
      </c>
      <c r="F195" s="10" t="s">
        <v>12</v>
      </c>
      <c r="G195" s="191"/>
      <c r="H195" s="11" t="s">
        <v>135</v>
      </c>
      <c r="I195" s="209"/>
      <c r="J195" s="12"/>
      <c r="K195" s="47"/>
    </row>
    <row r="196" spans="1:11" ht="18.75" x14ac:dyDescent="0.3">
      <c r="A196" s="189"/>
      <c r="B196" s="7"/>
      <c r="C196" s="8"/>
      <c r="D196" s="7" t="s">
        <v>270</v>
      </c>
      <c r="E196" s="9" t="s">
        <v>6</v>
      </c>
      <c r="F196" s="10" t="s">
        <v>12</v>
      </c>
      <c r="G196" s="191"/>
      <c r="H196" s="11" t="s">
        <v>135</v>
      </c>
      <c r="I196" s="209"/>
      <c r="J196" s="12"/>
      <c r="K196" s="47"/>
    </row>
    <row r="197" spans="1:11" ht="18.75" x14ac:dyDescent="0.3">
      <c r="A197" s="189"/>
      <c r="B197" s="7"/>
      <c r="C197" s="8"/>
      <c r="D197" s="7"/>
      <c r="E197" s="9" t="s">
        <v>7</v>
      </c>
      <c r="F197" s="13" t="s">
        <v>14</v>
      </c>
      <c r="G197" s="191"/>
      <c r="H197" s="11" t="s">
        <v>133</v>
      </c>
      <c r="I197" s="209"/>
      <c r="J197" s="12"/>
      <c r="K197" s="47"/>
    </row>
    <row r="198" spans="1:11" ht="19.5" thickBot="1" x14ac:dyDescent="0.35">
      <c r="A198" s="201"/>
      <c r="B198" s="34"/>
      <c r="C198" s="19"/>
      <c r="D198" s="20"/>
      <c r="E198" s="20" t="s">
        <v>72</v>
      </c>
      <c r="F198" s="65" t="s">
        <v>77</v>
      </c>
      <c r="G198" s="191"/>
      <c r="H198" s="11" t="s">
        <v>47</v>
      </c>
      <c r="I198" s="210"/>
      <c r="J198" s="23"/>
      <c r="K198" s="51"/>
    </row>
    <row r="199" spans="1:11" ht="19.5" thickTop="1" x14ac:dyDescent="0.3">
      <c r="A199" s="52"/>
      <c r="B199" s="40"/>
      <c r="C199" s="25"/>
      <c r="D199" s="26"/>
      <c r="E199" s="26"/>
      <c r="F199" s="26"/>
      <c r="G199" s="26"/>
      <c r="H199" s="27"/>
      <c r="I199" s="26"/>
      <c r="J199" s="28"/>
      <c r="K199" s="53"/>
    </row>
    <row r="200" spans="1:11" ht="21" customHeight="1" x14ac:dyDescent="0.35">
      <c r="A200" s="188">
        <v>29</v>
      </c>
      <c r="B200" s="4">
        <v>44551</v>
      </c>
      <c r="C200" s="5" t="s">
        <v>35</v>
      </c>
      <c r="D200" s="44" t="s">
        <v>261</v>
      </c>
      <c r="E200" s="9"/>
      <c r="F200" s="13"/>
      <c r="G200" s="205" t="s">
        <v>32</v>
      </c>
      <c r="H200" s="11"/>
      <c r="I200" s="208" t="s">
        <v>18</v>
      </c>
      <c r="J200" s="17">
        <v>44232</v>
      </c>
      <c r="K200" s="50">
        <f>SUM(K193,J200)</f>
        <v>513930</v>
      </c>
    </row>
    <row r="201" spans="1:11" ht="18.75" customHeight="1" x14ac:dyDescent="0.3">
      <c r="A201" s="189"/>
      <c r="B201" s="7"/>
      <c r="C201" s="8"/>
      <c r="D201" s="46" t="s">
        <v>262</v>
      </c>
      <c r="E201" s="9" t="s">
        <v>4</v>
      </c>
      <c r="F201" s="10"/>
      <c r="G201" s="197"/>
      <c r="H201" s="11"/>
      <c r="I201" s="209"/>
      <c r="J201" s="12"/>
      <c r="K201" s="47"/>
    </row>
    <row r="202" spans="1:11" ht="18.75" customHeight="1" x14ac:dyDescent="0.3">
      <c r="A202" s="189"/>
      <c r="B202" s="7"/>
      <c r="C202" s="8"/>
      <c r="D202" s="9"/>
      <c r="E202" s="9" t="s">
        <v>5</v>
      </c>
      <c r="F202" s="13" t="s">
        <v>14</v>
      </c>
      <c r="G202" s="197"/>
      <c r="H202" s="11" t="s">
        <v>25</v>
      </c>
      <c r="I202" s="209"/>
      <c r="J202" s="12"/>
      <c r="K202" s="47"/>
    </row>
    <row r="203" spans="1:11" ht="18.75" customHeight="1" x14ac:dyDescent="0.3">
      <c r="A203" s="189"/>
      <c r="B203" s="7"/>
      <c r="C203" s="8"/>
      <c r="D203" s="7"/>
      <c r="E203" s="9" t="s">
        <v>6</v>
      </c>
      <c r="F203" s="13" t="s">
        <v>14</v>
      </c>
      <c r="G203" s="197"/>
      <c r="H203" s="11" t="s">
        <v>29</v>
      </c>
      <c r="I203" s="209"/>
      <c r="J203" s="12"/>
      <c r="K203" s="47"/>
    </row>
    <row r="204" spans="1:11" ht="18.75" customHeight="1" x14ac:dyDescent="0.3">
      <c r="A204" s="189"/>
      <c r="B204" s="7"/>
      <c r="C204" s="8"/>
      <c r="D204" s="7"/>
      <c r="E204" s="9" t="s">
        <v>7</v>
      </c>
      <c r="F204" s="13" t="s">
        <v>14</v>
      </c>
      <c r="G204" s="197"/>
      <c r="H204" s="11" t="s">
        <v>28</v>
      </c>
      <c r="I204" s="209"/>
      <c r="J204" s="12"/>
      <c r="K204" s="47"/>
    </row>
    <row r="205" spans="1:11" ht="19.5" customHeight="1" thickBot="1" x14ac:dyDescent="0.35">
      <c r="A205" s="201"/>
      <c r="B205" s="34"/>
      <c r="C205" s="19"/>
      <c r="D205" s="20"/>
      <c r="E205" s="20" t="s">
        <v>72</v>
      </c>
      <c r="F205" s="13" t="s">
        <v>14</v>
      </c>
      <c r="G205" s="197"/>
      <c r="H205" s="11" t="s">
        <v>45</v>
      </c>
      <c r="I205" s="210"/>
      <c r="J205" s="23"/>
      <c r="K205" s="51"/>
    </row>
    <row r="206" spans="1:11" ht="19.5" thickTop="1" x14ac:dyDescent="0.3">
      <c r="A206" s="52"/>
      <c r="B206" s="40"/>
      <c r="C206" s="25"/>
      <c r="D206" s="26"/>
      <c r="E206" s="26"/>
      <c r="F206" s="26"/>
      <c r="G206" s="26"/>
      <c r="H206" s="27"/>
      <c r="I206" s="26"/>
      <c r="J206" s="28"/>
      <c r="K206" s="53"/>
    </row>
    <row r="207" spans="1:11" ht="21" customHeight="1" x14ac:dyDescent="0.35">
      <c r="A207" s="188">
        <v>30</v>
      </c>
      <c r="B207" s="4">
        <v>44551</v>
      </c>
      <c r="C207" s="5" t="s">
        <v>23</v>
      </c>
      <c r="D207" s="44" t="s">
        <v>263</v>
      </c>
      <c r="E207" s="9" t="s">
        <v>21</v>
      </c>
      <c r="F207" s="13" t="s">
        <v>14</v>
      </c>
      <c r="G207" s="202" t="s">
        <v>43</v>
      </c>
      <c r="H207" s="11" t="s">
        <v>144</v>
      </c>
      <c r="I207" s="208" t="s">
        <v>30</v>
      </c>
      <c r="J207" s="17">
        <v>8824</v>
      </c>
      <c r="K207" s="50">
        <f>SUM(K200,J207)</f>
        <v>522754</v>
      </c>
    </row>
    <row r="208" spans="1:11" ht="18.75" customHeight="1" x14ac:dyDescent="0.3">
      <c r="A208" s="189"/>
      <c r="B208" s="7"/>
      <c r="C208" s="8"/>
      <c r="D208" s="46" t="s">
        <v>264</v>
      </c>
      <c r="E208" s="9" t="s">
        <v>4</v>
      </c>
      <c r="F208" s="10" t="s">
        <v>12</v>
      </c>
      <c r="G208" s="191"/>
      <c r="H208" s="11" t="s">
        <v>45</v>
      </c>
      <c r="I208" s="209"/>
      <c r="J208" s="12"/>
      <c r="K208" s="47"/>
    </row>
    <row r="209" spans="1:11" ht="18.75" customHeight="1" x14ac:dyDescent="0.3">
      <c r="A209" s="189"/>
      <c r="B209" s="7"/>
      <c r="C209" s="8"/>
      <c r="D209" s="9"/>
      <c r="E209" s="9" t="s">
        <v>5</v>
      </c>
      <c r="F209" s="10" t="s">
        <v>12</v>
      </c>
      <c r="G209" s="191"/>
      <c r="H209" s="11" t="s">
        <v>57</v>
      </c>
      <c r="I209" s="209"/>
      <c r="J209" s="12"/>
      <c r="K209" s="47"/>
    </row>
    <row r="210" spans="1:11" ht="18.75" customHeight="1" x14ac:dyDescent="0.3">
      <c r="A210" s="189"/>
      <c r="B210" s="7"/>
      <c r="C210" s="8"/>
      <c r="D210" s="7"/>
      <c r="E210" s="9" t="s">
        <v>6</v>
      </c>
      <c r="F210" s="13" t="s">
        <v>14</v>
      </c>
      <c r="G210" s="191"/>
      <c r="H210" s="11" t="s">
        <v>45</v>
      </c>
      <c r="I210" s="209"/>
      <c r="J210" s="12"/>
      <c r="K210" s="47"/>
    </row>
    <row r="211" spans="1:11" ht="18.75" customHeight="1" x14ac:dyDescent="0.3">
      <c r="A211" s="189"/>
      <c r="B211" s="7"/>
      <c r="C211" s="8"/>
      <c r="D211" s="7"/>
      <c r="E211" s="9" t="s">
        <v>7</v>
      </c>
      <c r="F211" s="10" t="s">
        <v>12</v>
      </c>
      <c r="G211" s="191"/>
      <c r="H211" s="11" t="s">
        <v>44</v>
      </c>
      <c r="I211" s="209"/>
      <c r="J211" s="12"/>
      <c r="K211" s="47"/>
    </row>
    <row r="212" spans="1:11" ht="19.5" customHeight="1" thickBot="1" x14ac:dyDescent="0.35">
      <c r="A212" s="201"/>
      <c r="B212" s="34"/>
      <c r="C212" s="19"/>
      <c r="D212" s="20"/>
      <c r="E212" s="20" t="s">
        <v>72</v>
      </c>
      <c r="F212" s="13" t="s">
        <v>14</v>
      </c>
      <c r="G212" s="191"/>
      <c r="H212" s="11" t="s">
        <v>86</v>
      </c>
      <c r="I212" s="210"/>
      <c r="J212" s="23"/>
      <c r="K212" s="51"/>
    </row>
    <row r="213" spans="1:11" ht="19.5" thickTop="1" x14ac:dyDescent="0.3">
      <c r="A213" s="52"/>
      <c r="B213" s="40"/>
      <c r="C213" s="25"/>
      <c r="D213" s="26"/>
      <c r="E213" s="26"/>
      <c r="F213" s="26"/>
      <c r="G213" s="26"/>
      <c r="H213" s="27"/>
      <c r="I213" s="26"/>
      <c r="J213" s="28"/>
      <c r="K213" s="53"/>
    </row>
    <row r="214" spans="1:11" ht="21" customHeight="1" x14ac:dyDescent="0.35">
      <c r="A214" s="188">
        <v>31</v>
      </c>
      <c r="B214" s="4">
        <v>44551</v>
      </c>
      <c r="C214" s="5" t="s">
        <v>20</v>
      </c>
      <c r="D214" s="44" t="s">
        <v>265</v>
      </c>
      <c r="E214" s="9" t="s">
        <v>21</v>
      </c>
      <c r="F214" s="13"/>
      <c r="G214" s="205" t="s">
        <v>32</v>
      </c>
      <c r="H214" s="11"/>
      <c r="I214" s="208" t="s">
        <v>30</v>
      </c>
      <c r="J214" s="17">
        <v>8824</v>
      </c>
      <c r="K214" s="50">
        <f>SUM(K207,J214)</f>
        <v>531578</v>
      </c>
    </row>
    <row r="215" spans="1:11" ht="18.75" customHeight="1" x14ac:dyDescent="0.3">
      <c r="A215" s="189"/>
      <c r="B215" s="7"/>
      <c r="C215" s="8"/>
      <c r="D215" s="46" t="s">
        <v>113</v>
      </c>
      <c r="E215" s="9" t="s">
        <v>4</v>
      </c>
      <c r="F215" s="13" t="s">
        <v>14</v>
      </c>
      <c r="G215" s="197"/>
      <c r="H215" s="11" t="s">
        <v>68</v>
      </c>
      <c r="I215" s="209"/>
      <c r="J215" s="12"/>
      <c r="K215" s="47"/>
    </row>
    <row r="216" spans="1:11" ht="18.75" customHeight="1" x14ac:dyDescent="0.3">
      <c r="A216" s="189"/>
      <c r="B216" s="7"/>
      <c r="C216" s="8"/>
      <c r="D216" s="9"/>
      <c r="E216" s="9" t="s">
        <v>5</v>
      </c>
      <c r="F216" s="13" t="s">
        <v>14</v>
      </c>
      <c r="G216" s="197"/>
      <c r="H216" s="11" t="s">
        <v>45</v>
      </c>
      <c r="I216" s="209"/>
      <c r="J216" s="12"/>
      <c r="K216" s="47"/>
    </row>
    <row r="217" spans="1:11" ht="18.75" customHeight="1" x14ac:dyDescent="0.3">
      <c r="A217" s="189"/>
      <c r="B217" s="7"/>
      <c r="C217" s="8"/>
      <c r="D217" s="7" t="s">
        <v>283</v>
      </c>
      <c r="E217" s="9" t="s">
        <v>6</v>
      </c>
      <c r="F217" s="13" t="s">
        <v>14</v>
      </c>
      <c r="G217" s="197"/>
      <c r="H217" s="11" t="s">
        <v>63</v>
      </c>
      <c r="I217" s="209"/>
      <c r="J217" s="12"/>
      <c r="K217" s="47"/>
    </row>
    <row r="218" spans="1:11" ht="18.75" customHeight="1" x14ac:dyDescent="0.3">
      <c r="A218" s="189"/>
      <c r="B218" s="7"/>
      <c r="C218" s="8"/>
      <c r="D218" s="7"/>
      <c r="E218" s="9" t="s">
        <v>7</v>
      </c>
      <c r="F218" s="13" t="s">
        <v>14</v>
      </c>
      <c r="G218" s="197"/>
      <c r="H218" s="11" t="s">
        <v>47</v>
      </c>
      <c r="I218" s="209"/>
      <c r="J218" s="12"/>
      <c r="K218" s="47"/>
    </row>
    <row r="219" spans="1:11" ht="19.5" customHeight="1" thickBot="1" x14ac:dyDescent="0.35">
      <c r="A219" s="201"/>
      <c r="B219" s="34"/>
      <c r="C219" s="19"/>
      <c r="D219" s="20"/>
      <c r="E219" s="20" t="s">
        <v>72</v>
      </c>
      <c r="F219" s="10" t="s">
        <v>12</v>
      </c>
      <c r="G219" s="197"/>
      <c r="H219" s="11" t="s">
        <v>93</v>
      </c>
      <c r="I219" s="210"/>
      <c r="J219" s="23"/>
      <c r="K219" s="51"/>
    </row>
    <row r="220" spans="1:11" ht="19.5" thickTop="1" x14ac:dyDescent="0.3">
      <c r="A220" s="52"/>
      <c r="B220" s="40"/>
      <c r="C220" s="25"/>
      <c r="D220" s="26"/>
      <c r="E220" s="26"/>
      <c r="F220" s="26"/>
      <c r="G220" s="26"/>
      <c r="H220" s="27"/>
      <c r="I220" s="26"/>
      <c r="J220" s="28"/>
      <c r="K220" s="53"/>
    </row>
    <row r="221" spans="1:11" ht="21" customHeight="1" x14ac:dyDescent="0.35">
      <c r="A221" s="188">
        <v>32</v>
      </c>
      <c r="B221" s="4">
        <v>44552</v>
      </c>
      <c r="C221" s="5" t="s">
        <v>35</v>
      </c>
      <c r="D221" s="44" t="s">
        <v>266</v>
      </c>
      <c r="E221" s="9" t="s">
        <v>21</v>
      </c>
      <c r="F221" s="13"/>
      <c r="G221" s="206" t="s">
        <v>38</v>
      </c>
      <c r="H221" s="11"/>
      <c r="I221" s="208" t="s">
        <v>30</v>
      </c>
      <c r="J221" s="17">
        <v>10471</v>
      </c>
      <c r="K221" s="50">
        <f>SUM(K214,J221)</f>
        <v>542049</v>
      </c>
    </row>
    <row r="222" spans="1:11" ht="18.75" customHeight="1" x14ac:dyDescent="0.3">
      <c r="A222" s="189"/>
      <c r="B222" s="7"/>
      <c r="C222" s="8"/>
      <c r="D222" s="46" t="s">
        <v>267</v>
      </c>
      <c r="E222" s="9" t="s">
        <v>4</v>
      </c>
      <c r="F222" s="10" t="s">
        <v>12</v>
      </c>
      <c r="G222" s="207"/>
      <c r="H222" s="11" t="s">
        <v>28</v>
      </c>
      <c r="I222" s="209"/>
      <c r="J222" s="12"/>
      <c r="K222" s="47"/>
    </row>
    <row r="223" spans="1:11" ht="18.75" customHeight="1" x14ac:dyDescent="0.3">
      <c r="A223" s="189"/>
      <c r="B223" s="7"/>
      <c r="C223" s="8"/>
      <c r="D223" s="9"/>
      <c r="E223" s="9" t="s">
        <v>5</v>
      </c>
      <c r="F223" s="13" t="s">
        <v>14</v>
      </c>
      <c r="G223" s="207"/>
      <c r="H223" s="11" t="s">
        <v>27</v>
      </c>
      <c r="I223" s="209"/>
      <c r="J223" s="12"/>
      <c r="K223" s="47"/>
    </row>
    <row r="224" spans="1:11" ht="18.75" customHeight="1" x14ac:dyDescent="0.3">
      <c r="A224" s="189"/>
      <c r="B224" s="7"/>
      <c r="C224" s="8"/>
      <c r="D224" s="7"/>
      <c r="E224" s="9" t="s">
        <v>6</v>
      </c>
      <c r="F224" s="13" t="s">
        <v>14</v>
      </c>
      <c r="G224" s="207"/>
      <c r="H224" s="11" t="s">
        <v>25</v>
      </c>
      <c r="I224" s="209"/>
      <c r="J224" s="12"/>
      <c r="K224" s="47"/>
    </row>
    <row r="225" spans="1:11" ht="18.75" customHeight="1" x14ac:dyDescent="0.3">
      <c r="A225" s="189"/>
      <c r="B225" s="7"/>
      <c r="C225" s="8"/>
      <c r="D225" s="7"/>
      <c r="E225" s="9" t="s">
        <v>7</v>
      </c>
      <c r="F225" s="10" t="s">
        <v>12</v>
      </c>
      <c r="G225" s="207"/>
      <c r="H225" s="11" t="s">
        <v>28</v>
      </c>
      <c r="I225" s="209"/>
      <c r="J225" s="12"/>
      <c r="K225" s="47"/>
    </row>
    <row r="226" spans="1:11" ht="19.5" customHeight="1" thickBot="1" x14ac:dyDescent="0.35">
      <c r="A226" s="201"/>
      <c r="B226" s="34"/>
      <c r="C226" s="19"/>
      <c r="D226" s="20"/>
      <c r="E226" s="20" t="s">
        <v>72</v>
      </c>
      <c r="F226" s="10" t="s">
        <v>12</v>
      </c>
      <c r="G226" s="207"/>
      <c r="H226" s="11" t="s">
        <v>13</v>
      </c>
      <c r="I226" s="210"/>
      <c r="J226" s="23"/>
      <c r="K226" s="51"/>
    </row>
    <row r="227" spans="1:11" ht="19.5" thickTop="1" x14ac:dyDescent="0.3">
      <c r="A227" s="52"/>
      <c r="B227" s="40"/>
      <c r="C227" s="25"/>
      <c r="D227" s="26"/>
      <c r="E227" s="26"/>
      <c r="F227" s="26"/>
      <c r="G227" s="26"/>
      <c r="H227" s="27"/>
      <c r="I227" s="26"/>
      <c r="J227" s="28"/>
      <c r="K227" s="53"/>
    </row>
    <row r="228" spans="1:11" ht="21" customHeight="1" x14ac:dyDescent="0.35">
      <c r="A228" s="188">
        <v>33</v>
      </c>
      <c r="B228" s="4">
        <v>44552</v>
      </c>
      <c r="C228" s="5" t="s">
        <v>23</v>
      </c>
      <c r="D228" s="44" t="s">
        <v>268</v>
      </c>
      <c r="E228" s="9" t="s">
        <v>21</v>
      </c>
      <c r="F228" s="13"/>
      <c r="G228" s="205" t="s">
        <v>32</v>
      </c>
      <c r="H228" s="11"/>
      <c r="I228" s="208" t="s">
        <v>30</v>
      </c>
      <c r="J228" s="17">
        <v>24567</v>
      </c>
      <c r="K228" s="50">
        <f>SUM(K221,J228)</f>
        <v>566616</v>
      </c>
    </row>
    <row r="229" spans="1:11" ht="18.75" customHeight="1" x14ac:dyDescent="0.3">
      <c r="A229" s="189"/>
      <c r="B229" s="7"/>
      <c r="C229" s="8"/>
      <c r="D229" s="46" t="s">
        <v>269</v>
      </c>
      <c r="E229" s="9" t="s">
        <v>4</v>
      </c>
      <c r="F229" s="10" t="s">
        <v>12</v>
      </c>
      <c r="G229" s="197"/>
      <c r="H229" s="11" t="s">
        <v>29</v>
      </c>
      <c r="I229" s="209"/>
      <c r="J229" s="12"/>
      <c r="K229" s="47"/>
    </row>
    <row r="230" spans="1:11" ht="18.75" customHeight="1" x14ac:dyDescent="0.3">
      <c r="A230" s="189"/>
      <c r="B230" s="7"/>
      <c r="C230" s="8"/>
      <c r="D230" s="9"/>
      <c r="E230" s="9" t="s">
        <v>5</v>
      </c>
      <c r="F230" s="13" t="s">
        <v>14</v>
      </c>
      <c r="G230" s="197"/>
      <c r="H230" s="11" t="s">
        <v>26</v>
      </c>
      <c r="I230" s="209"/>
      <c r="J230" s="12"/>
      <c r="K230" s="47"/>
    </row>
    <row r="231" spans="1:11" ht="18.75" customHeight="1" x14ac:dyDescent="0.3">
      <c r="A231" s="189"/>
      <c r="B231" s="7"/>
      <c r="C231" s="8"/>
      <c r="D231" s="7"/>
      <c r="E231" s="9" t="s">
        <v>6</v>
      </c>
      <c r="F231" s="13" t="s">
        <v>14</v>
      </c>
      <c r="G231" s="197"/>
      <c r="H231" s="11" t="s">
        <v>27</v>
      </c>
      <c r="I231" s="209"/>
      <c r="J231" s="12"/>
      <c r="K231" s="47"/>
    </row>
    <row r="232" spans="1:11" ht="18.75" customHeight="1" x14ac:dyDescent="0.3">
      <c r="A232" s="189"/>
      <c r="B232" s="7"/>
      <c r="C232" s="8"/>
      <c r="D232" s="7"/>
      <c r="E232" s="9" t="s">
        <v>7</v>
      </c>
      <c r="F232" s="10" t="s">
        <v>12</v>
      </c>
      <c r="G232" s="197"/>
      <c r="H232" s="11" t="s">
        <v>16</v>
      </c>
      <c r="I232" s="209"/>
      <c r="J232" s="12"/>
      <c r="K232" s="47"/>
    </row>
    <row r="233" spans="1:11" ht="19.5" customHeight="1" thickBot="1" x14ac:dyDescent="0.35">
      <c r="A233" s="201"/>
      <c r="B233" s="34"/>
      <c r="C233" s="19"/>
      <c r="D233" s="20"/>
      <c r="E233" s="20" t="s">
        <v>72</v>
      </c>
      <c r="F233" s="13" t="s">
        <v>14</v>
      </c>
      <c r="G233" s="197"/>
      <c r="H233" s="11" t="s">
        <v>88</v>
      </c>
      <c r="I233" s="210"/>
      <c r="J233" s="23"/>
      <c r="K233" s="51"/>
    </row>
    <row r="234" spans="1:11" ht="19.5" thickTop="1" x14ac:dyDescent="0.3">
      <c r="A234" s="52"/>
      <c r="B234" s="40"/>
      <c r="C234" s="25"/>
      <c r="D234" s="26"/>
      <c r="E234" s="26"/>
      <c r="F234" s="26"/>
      <c r="G234" s="26"/>
      <c r="H234" s="27"/>
      <c r="I234" s="26"/>
      <c r="J234" s="28"/>
      <c r="K234" s="53"/>
    </row>
    <row r="235" spans="1:11" ht="21" customHeight="1" x14ac:dyDescent="0.35">
      <c r="A235" s="188">
        <v>34</v>
      </c>
      <c r="B235" s="4">
        <v>44552</v>
      </c>
      <c r="C235" s="5" t="s">
        <v>20</v>
      </c>
      <c r="D235" s="44" t="s">
        <v>271</v>
      </c>
      <c r="E235" s="9" t="s">
        <v>21</v>
      </c>
      <c r="F235" s="13"/>
      <c r="G235" s="202" t="s">
        <v>43</v>
      </c>
      <c r="H235" s="11"/>
      <c r="I235" s="208" t="s">
        <v>18</v>
      </c>
      <c r="J235" s="17">
        <v>4199</v>
      </c>
      <c r="K235" s="50">
        <f>SUM(K228,J235)</f>
        <v>570815</v>
      </c>
    </row>
    <row r="236" spans="1:11" ht="18.75" customHeight="1" x14ac:dyDescent="0.3">
      <c r="A236" s="189"/>
      <c r="B236" s="7"/>
      <c r="C236" s="8"/>
      <c r="D236" s="46" t="s">
        <v>272</v>
      </c>
      <c r="E236" s="9" t="s">
        <v>4</v>
      </c>
      <c r="F236" s="10" t="s">
        <v>12</v>
      </c>
      <c r="G236" s="191"/>
      <c r="H236" s="11" t="s">
        <v>33</v>
      </c>
      <c r="I236" s="209"/>
      <c r="J236" s="12"/>
      <c r="K236" s="47"/>
    </row>
    <row r="237" spans="1:11" ht="18.75" customHeight="1" x14ac:dyDescent="0.3">
      <c r="A237" s="189"/>
      <c r="B237" s="7"/>
      <c r="C237" s="8"/>
      <c r="D237" s="9"/>
      <c r="E237" s="9" t="s">
        <v>5</v>
      </c>
      <c r="F237" s="10" t="s">
        <v>12</v>
      </c>
      <c r="G237" s="191"/>
      <c r="H237" s="11" t="s">
        <v>135</v>
      </c>
      <c r="I237" s="209"/>
      <c r="J237" s="12"/>
      <c r="K237" s="47"/>
    </row>
    <row r="238" spans="1:11" ht="18.75" customHeight="1" x14ac:dyDescent="0.3">
      <c r="A238" s="189"/>
      <c r="B238" s="7"/>
      <c r="C238" s="8"/>
      <c r="D238" s="7"/>
      <c r="E238" s="9" t="s">
        <v>6</v>
      </c>
      <c r="F238" s="10" t="s">
        <v>12</v>
      </c>
      <c r="G238" s="191"/>
      <c r="H238" s="11" t="s">
        <v>47</v>
      </c>
      <c r="I238" s="209"/>
      <c r="J238" s="12"/>
      <c r="K238" s="47"/>
    </row>
    <row r="239" spans="1:11" ht="18.75" customHeight="1" x14ac:dyDescent="0.3">
      <c r="A239" s="189"/>
      <c r="B239" s="7"/>
      <c r="C239" s="8"/>
      <c r="D239" s="7"/>
      <c r="E239" s="9" t="s">
        <v>7</v>
      </c>
      <c r="F239" s="13" t="s">
        <v>14</v>
      </c>
      <c r="G239" s="191"/>
      <c r="H239" s="11" t="s">
        <v>135</v>
      </c>
      <c r="I239" s="209"/>
      <c r="J239" s="12"/>
      <c r="K239" s="47"/>
    </row>
    <row r="240" spans="1:11" ht="19.5" customHeight="1" thickBot="1" x14ac:dyDescent="0.35">
      <c r="A240" s="201"/>
      <c r="B240" s="34"/>
      <c r="C240" s="19"/>
      <c r="D240" s="20"/>
      <c r="E240" s="20" t="s">
        <v>72</v>
      </c>
      <c r="F240" s="10" t="s">
        <v>12</v>
      </c>
      <c r="G240" s="191"/>
      <c r="H240" s="11" t="s">
        <v>88</v>
      </c>
      <c r="I240" s="210"/>
      <c r="J240" s="23"/>
      <c r="K240" s="51"/>
    </row>
    <row r="241" spans="1:11" ht="19.5" thickTop="1" x14ac:dyDescent="0.3">
      <c r="A241" s="52"/>
      <c r="B241" s="40"/>
      <c r="C241" s="25"/>
      <c r="D241" s="26"/>
      <c r="E241" s="26"/>
      <c r="F241" s="26"/>
      <c r="G241" s="26"/>
      <c r="H241" s="27"/>
      <c r="I241" s="26"/>
      <c r="J241" s="28"/>
      <c r="K241" s="53"/>
    </row>
    <row r="242" spans="1:11" ht="21" x14ac:dyDescent="0.35">
      <c r="A242" s="188">
        <v>35</v>
      </c>
      <c r="B242" s="4">
        <v>44553</v>
      </c>
      <c r="C242" s="5" t="s">
        <v>35</v>
      </c>
      <c r="D242" s="44" t="s">
        <v>273</v>
      </c>
      <c r="E242" s="9" t="s">
        <v>21</v>
      </c>
      <c r="F242" s="13"/>
      <c r="G242" s="202" t="s">
        <v>43</v>
      </c>
      <c r="H242" s="11"/>
      <c r="I242" s="208" t="s">
        <v>18</v>
      </c>
      <c r="J242" s="17">
        <v>1060</v>
      </c>
      <c r="K242" s="50">
        <f>SUM(K235,J242)</f>
        <v>571875</v>
      </c>
    </row>
    <row r="243" spans="1:11" ht="18.75" x14ac:dyDescent="0.3">
      <c r="A243" s="189"/>
      <c r="B243" s="7"/>
      <c r="C243" s="8"/>
      <c r="D243" s="46" t="s">
        <v>134</v>
      </c>
      <c r="E243" s="9" t="s">
        <v>4</v>
      </c>
      <c r="F243" s="10"/>
      <c r="G243" s="191"/>
      <c r="H243" s="11"/>
      <c r="I243" s="209"/>
      <c r="J243" s="12"/>
      <c r="K243" s="47"/>
    </row>
    <row r="244" spans="1:11" ht="18.75" x14ac:dyDescent="0.3">
      <c r="A244" s="189"/>
      <c r="B244" s="7"/>
      <c r="C244" s="8"/>
      <c r="D244" s="9"/>
      <c r="E244" s="9" t="s">
        <v>5</v>
      </c>
      <c r="F244" s="10" t="s">
        <v>12</v>
      </c>
      <c r="G244" s="191"/>
      <c r="H244" s="11" t="s">
        <v>88</v>
      </c>
      <c r="I244" s="209"/>
      <c r="J244" s="12"/>
      <c r="K244" s="47"/>
    </row>
    <row r="245" spans="1:11" ht="18.75" x14ac:dyDescent="0.3">
      <c r="A245" s="189"/>
      <c r="B245" s="7"/>
      <c r="C245" s="8"/>
      <c r="D245" s="7" t="s">
        <v>284</v>
      </c>
      <c r="E245" s="9" t="s">
        <v>6</v>
      </c>
      <c r="F245" s="10" t="s">
        <v>12</v>
      </c>
      <c r="G245" s="191"/>
      <c r="H245" s="11" t="s">
        <v>13</v>
      </c>
      <c r="I245" s="209"/>
      <c r="J245" s="12"/>
      <c r="K245" s="47"/>
    </row>
    <row r="246" spans="1:11" ht="18.75" x14ac:dyDescent="0.3">
      <c r="A246" s="189"/>
      <c r="B246" s="7"/>
      <c r="C246" s="8"/>
      <c r="D246" s="7"/>
      <c r="E246" s="9" t="s">
        <v>7</v>
      </c>
      <c r="F246" s="10" t="s">
        <v>12</v>
      </c>
      <c r="G246" s="191"/>
      <c r="H246" s="11" t="s">
        <v>27</v>
      </c>
      <c r="I246" s="209"/>
      <c r="J246" s="12"/>
      <c r="K246" s="47"/>
    </row>
    <row r="247" spans="1:11" ht="19.5" thickBot="1" x14ac:dyDescent="0.35">
      <c r="A247" s="201"/>
      <c r="B247" s="34"/>
      <c r="C247" s="19"/>
      <c r="D247" s="20"/>
      <c r="E247" s="20" t="s">
        <v>72</v>
      </c>
      <c r="F247" s="10" t="s">
        <v>12</v>
      </c>
      <c r="G247" s="191"/>
      <c r="H247" s="11" t="s">
        <v>45</v>
      </c>
      <c r="I247" s="210"/>
      <c r="J247" s="23"/>
      <c r="K247" s="51"/>
    </row>
    <row r="248" spans="1:11" ht="19.5" thickTop="1" x14ac:dyDescent="0.3">
      <c r="A248" s="52"/>
      <c r="B248" s="40"/>
      <c r="C248" s="25"/>
      <c r="D248" s="26"/>
      <c r="E248" s="26"/>
      <c r="F248" s="26"/>
      <c r="G248" s="26"/>
      <c r="H248" s="27"/>
      <c r="I248" s="26"/>
      <c r="J248" s="28"/>
      <c r="K248" s="53"/>
    </row>
    <row r="249" spans="1:11" ht="21" customHeight="1" x14ac:dyDescent="0.35">
      <c r="A249" s="188">
        <v>36</v>
      </c>
      <c r="B249" s="4">
        <v>44553</v>
      </c>
      <c r="C249" s="5" t="s">
        <v>23</v>
      </c>
      <c r="D249" s="44" t="s">
        <v>274</v>
      </c>
      <c r="E249" s="9" t="s">
        <v>21</v>
      </c>
      <c r="F249" s="13"/>
      <c r="G249" s="205" t="s">
        <v>32</v>
      </c>
      <c r="H249" s="11"/>
      <c r="I249" s="208" t="s">
        <v>30</v>
      </c>
      <c r="J249" s="17">
        <v>24411</v>
      </c>
      <c r="K249" s="50">
        <f>SUM(K242,J249)</f>
        <v>596286</v>
      </c>
    </row>
    <row r="250" spans="1:11" ht="18.75" customHeight="1" x14ac:dyDescent="0.3">
      <c r="A250" s="189"/>
      <c r="B250" s="7"/>
      <c r="C250" s="8"/>
      <c r="D250" s="46" t="s">
        <v>275</v>
      </c>
      <c r="E250" s="9" t="s">
        <v>4</v>
      </c>
      <c r="F250" s="13" t="s">
        <v>14</v>
      </c>
      <c r="G250" s="197"/>
      <c r="H250" s="11" t="s">
        <v>144</v>
      </c>
      <c r="I250" s="209"/>
      <c r="J250" s="12"/>
      <c r="K250" s="47"/>
    </row>
    <row r="251" spans="1:11" ht="18.75" customHeight="1" x14ac:dyDescent="0.3">
      <c r="A251" s="189"/>
      <c r="B251" s="7"/>
      <c r="C251" s="8"/>
      <c r="D251" s="9"/>
      <c r="E251" s="9" t="s">
        <v>5</v>
      </c>
      <c r="F251" s="13" t="s">
        <v>14</v>
      </c>
      <c r="G251" s="197"/>
      <c r="H251" s="11" t="s">
        <v>27</v>
      </c>
      <c r="I251" s="209"/>
      <c r="J251" s="12"/>
      <c r="K251" s="47"/>
    </row>
    <row r="252" spans="1:11" ht="18.75" customHeight="1" x14ac:dyDescent="0.3">
      <c r="A252" s="189"/>
      <c r="B252" s="7"/>
      <c r="C252" s="8"/>
      <c r="D252" s="7"/>
      <c r="E252" s="9" t="s">
        <v>6</v>
      </c>
      <c r="F252" s="10" t="s">
        <v>12</v>
      </c>
      <c r="G252" s="197"/>
      <c r="H252" s="11" t="s">
        <v>142</v>
      </c>
      <c r="I252" s="209"/>
      <c r="J252" s="12"/>
      <c r="K252" s="47"/>
    </row>
    <row r="253" spans="1:11" ht="18.75" customHeight="1" x14ac:dyDescent="0.3">
      <c r="A253" s="189"/>
      <c r="B253" s="7"/>
      <c r="C253" s="8"/>
      <c r="D253" s="7"/>
      <c r="E253" s="9" t="s">
        <v>7</v>
      </c>
      <c r="F253" s="13" t="s">
        <v>14</v>
      </c>
      <c r="G253" s="197"/>
      <c r="H253" s="11" t="s">
        <v>28</v>
      </c>
      <c r="I253" s="209"/>
      <c r="J253" s="12"/>
      <c r="K253" s="47"/>
    </row>
    <row r="254" spans="1:11" ht="19.5" customHeight="1" thickBot="1" x14ac:dyDescent="0.35">
      <c r="A254" s="201"/>
      <c r="B254" s="34"/>
      <c r="C254" s="19"/>
      <c r="D254" s="20"/>
      <c r="E254" s="20" t="s">
        <v>72</v>
      </c>
      <c r="F254" s="10" t="s">
        <v>12</v>
      </c>
      <c r="G254" s="197"/>
      <c r="H254" s="11" t="s">
        <v>13</v>
      </c>
      <c r="I254" s="210"/>
      <c r="J254" s="23"/>
      <c r="K254" s="51"/>
    </row>
    <row r="255" spans="1:11" ht="19.5" thickTop="1" x14ac:dyDescent="0.3">
      <c r="A255" s="52"/>
      <c r="B255" s="40"/>
      <c r="C255" s="25"/>
      <c r="D255" s="26"/>
      <c r="E255" s="26"/>
      <c r="F255" s="26"/>
      <c r="G255" s="26"/>
      <c r="H255" s="27"/>
      <c r="I255" s="26"/>
      <c r="J255" s="28"/>
      <c r="K255" s="53"/>
    </row>
    <row r="256" spans="1:11" ht="21" x14ac:dyDescent="0.35">
      <c r="A256" s="188">
        <v>37</v>
      </c>
      <c r="B256" s="4">
        <v>44553</v>
      </c>
      <c r="C256" s="5" t="s">
        <v>20</v>
      </c>
      <c r="D256" s="44" t="s">
        <v>276</v>
      </c>
      <c r="E256" s="9" t="s">
        <v>21</v>
      </c>
      <c r="F256" s="13"/>
      <c r="G256" s="205" t="s">
        <v>32</v>
      </c>
      <c r="H256" s="11"/>
      <c r="I256" s="208" t="s">
        <v>30</v>
      </c>
      <c r="J256" s="17">
        <v>41610</v>
      </c>
      <c r="K256" s="50">
        <f>SUM(K249,J256)</f>
        <v>637896</v>
      </c>
    </row>
    <row r="257" spans="1:11" ht="18.75" x14ac:dyDescent="0.3">
      <c r="A257" s="189"/>
      <c r="B257" s="7"/>
      <c r="C257" s="8"/>
      <c r="D257" s="46" t="s">
        <v>277</v>
      </c>
      <c r="E257" s="9" t="s">
        <v>4</v>
      </c>
      <c r="F257" s="13"/>
      <c r="G257" s="197"/>
      <c r="H257" s="11"/>
      <c r="I257" s="209"/>
      <c r="J257" s="12"/>
      <c r="K257" s="47"/>
    </row>
    <row r="258" spans="1:11" ht="18.75" x14ac:dyDescent="0.3">
      <c r="A258" s="189"/>
      <c r="B258" s="7"/>
      <c r="C258" s="8"/>
      <c r="D258" s="9"/>
      <c r="E258" s="9" t="s">
        <v>5</v>
      </c>
      <c r="F258" s="13" t="s">
        <v>14</v>
      </c>
      <c r="G258" s="197"/>
      <c r="H258" s="11" t="s">
        <v>47</v>
      </c>
      <c r="I258" s="209"/>
      <c r="J258" s="12"/>
      <c r="K258" s="47"/>
    </row>
    <row r="259" spans="1:11" ht="18.75" x14ac:dyDescent="0.3">
      <c r="A259" s="189"/>
      <c r="B259" s="7"/>
      <c r="C259" s="8"/>
      <c r="D259" s="7" t="s">
        <v>282</v>
      </c>
      <c r="E259" s="9" t="s">
        <v>6</v>
      </c>
      <c r="F259" s="13" t="s">
        <v>14</v>
      </c>
      <c r="G259" s="197"/>
      <c r="H259" s="11" t="s">
        <v>29</v>
      </c>
      <c r="I259" s="209"/>
      <c r="J259" s="12"/>
      <c r="K259" s="47"/>
    </row>
    <row r="260" spans="1:11" ht="18.75" x14ac:dyDescent="0.3">
      <c r="A260" s="189"/>
      <c r="B260" s="7"/>
      <c r="C260" s="8"/>
      <c r="D260" s="7"/>
      <c r="E260" s="9" t="s">
        <v>7</v>
      </c>
      <c r="F260" s="13" t="s">
        <v>14</v>
      </c>
      <c r="G260" s="197"/>
      <c r="H260" s="11" t="s">
        <v>56</v>
      </c>
      <c r="I260" s="209"/>
      <c r="J260" s="12"/>
      <c r="K260" s="47"/>
    </row>
    <row r="261" spans="1:11" ht="19.5" thickBot="1" x14ac:dyDescent="0.35">
      <c r="A261" s="201"/>
      <c r="B261" s="34"/>
      <c r="C261" s="19"/>
      <c r="D261" s="20"/>
      <c r="E261" s="20" t="s">
        <v>72</v>
      </c>
      <c r="F261" s="65" t="s">
        <v>77</v>
      </c>
      <c r="G261" s="197"/>
      <c r="H261" s="11" t="s">
        <v>40</v>
      </c>
      <c r="I261" s="210"/>
      <c r="J261" s="23"/>
      <c r="K261" s="51"/>
    </row>
    <row r="262" spans="1:11" ht="19.5" thickTop="1" x14ac:dyDescent="0.3">
      <c r="A262" s="52"/>
      <c r="B262" s="40"/>
      <c r="C262" s="25"/>
      <c r="D262" s="26"/>
      <c r="E262" s="26"/>
      <c r="F262" s="26"/>
      <c r="G262" s="26"/>
      <c r="H262" s="27"/>
      <c r="I262" s="26"/>
      <c r="J262" s="28"/>
      <c r="K262" s="53"/>
    </row>
    <row r="263" spans="1:11" ht="21" x14ac:dyDescent="0.35">
      <c r="A263" s="188">
        <v>38</v>
      </c>
      <c r="B263" s="4">
        <v>44555</v>
      </c>
      <c r="C263" s="5" t="s">
        <v>23</v>
      </c>
      <c r="D263" s="44" t="s">
        <v>278</v>
      </c>
      <c r="E263" s="9" t="s">
        <v>21</v>
      </c>
      <c r="F263" s="13"/>
      <c r="G263" s="205" t="s">
        <v>32</v>
      </c>
      <c r="H263" s="11"/>
      <c r="I263" s="208" t="s">
        <v>18</v>
      </c>
      <c r="J263" s="17">
        <v>44036</v>
      </c>
      <c r="K263" s="50">
        <f>SUM(K256,J263)</f>
        <v>681932</v>
      </c>
    </row>
    <row r="264" spans="1:11" ht="18.75" x14ac:dyDescent="0.3">
      <c r="A264" s="189"/>
      <c r="B264" s="7"/>
      <c r="C264" s="8"/>
      <c r="D264" s="46" t="s">
        <v>279</v>
      </c>
      <c r="E264" s="9" t="s">
        <v>4</v>
      </c>
      <c r="F264" s="13"/>
      <c r="G264" s="197"/>
      <c r="H264" s="11"/>
      <c r="I264" s="209"/>
      <c r="J264" s="12"/>
      <c r="K264" s="47"/>
    </row>
    <row r="265" spans="1:11" ht="18.75" x14ac:dyDescent="0.3">
      <c r="A265" s="189"/>
      <c r="B265" s="7"/>
      <c r="C265" s="8"/>
      <c r="D265" s="9"/>
      <c r="E265" s="9" t="s">
        <v>5</v>
      </c>
      <c r="F265" s="13" t="s">
        <v>14</v>
      </c>
      <c r="G265" s="197"/>
      <c r="H265" s="11" t="s">
        <v>33</v>
      </c>
      <c r="I265" s="209"/>
      <c r="J265" s="12"/>
      <c r="K265" s="47"/>
    </row>
    <row r="266" spans="1:11" ht="18.75" x14ac:dyDescent="0.3">
      <c r="A266" s="189"/>
      <c r="B266" s="7"/>
      <c r="C266" s="8"/>
      <c r="D266" s="7"/>
      <c r="E266" s="9" t="s">
        <v>6</v>
      </c>
      <c r="F266" s="13" t="s">
        <v>14</v>
      </c>
      <c r="G266" s="197"/>
      <c r="H266" s="11" t="s">
        <v>47</v>
      </c>
      <c r="I266" s="209"/>
      <c r="J266" s="12"/>
      <c r="K266" s="47"/>
    </row>
    <row r="267" spans="1:11" ht="18.75" x14ac:dyDescent="0.3">
      <c r="A267" s="189"/>
      <c r="B267" s="7"/>
      <c r="C267" s="8"/>
      <c r="D267" s="7"/>
      <c r="E267" s="9" t="s">
        <v>7</v>
      </c>
      <c r="F267" s="13" t="s">
        <v>14</v>
      </c>
      <c r="G267" s="197"/>
      <c r="H267" s="11" t="s">
        <v>26</v>
      </c>
      <c r="I267" s="209"/>
      <c r="J267" s="12"/>
      <c r="K267" s="47"/>
    </row>
    <row r="268" spans="1:11" ht="19.5" thickBot="1" x14ac:dyDescent="0.35">
      <c r="A268" s="201"/>
      <c r="B268" s="34"/>
      <c r="C268" s="19"/>
      <c r="D268" s="20"/>
      <c r="E268" s="20" t="s">
        <v>72</v>
      </c>
      <c r="F268" s="13" t="s">
        <v>14</v>
      </c>
      <c r="G268" s="197"/>
      <c r="H268" s="11" t="s">
        <v>39</v>
      </c>
      <c r="I268" s="210"/>
      <c r="J268" s="23"/>
      <c r="K268" s="51"/>
    </row>
    <row r="269" spans="1:11" ht="19.5" thickTop="1" x14ac:dyDescent="0.3">
      <c r="A269" s="52"/>
      <c r="B269" s="40"/>
      <c r="C269" s="25"/>
      <c r="D269" s="26"/>
      <c r="E269" s="26"/>
      <c r="F269" s="26"/>
      <c r="G269" s="26"/>
      <c r="H269" s="27"/>
      <c r="I269" s="26"/>
      <c r="J269" s="28"/>
      <c r="K269" s="53"/>
    </row>
    <row r="270" spans="1:11" ht="21" x14ac:dyDescent="0.35">
      <c r="A270" s="188">
        <v>39</v>
      </c>
      <c r="B270" s="4">
        <v>44555</v>
      </c>
      <c r="C270" s="5" t="s">
        <v>20</v>
      </c>
      <c r="D270" s="44" t="s">
        <v>281</v>
      </c>
      <c r="E270" s="9" t="s">
        <v>21</v>
      </c>
      <c r="F270" s="13"/>
      <c r="G270" s="205" t="s">
        <v>32</v>
      </c>
      <c r="H270" s="11"/>
      <c r="I270" s="208" t="s">
        <v>18</v>
      </c>
      <c r="J270" s="17">
        <v>30079</v>
      </c>
      <c r="K270" s="50">
        <f>SUM(K263,J270)</f>
        <v>712011</v>
      </c>
    </row>
    <row r="271" spans="1:11" ht="18.75" x14ac:dyDescent="0.3">
      <c r="A271" s="189"/>
      <c r="B271" s="7"/>
      <c r="C271" s="8"/>
      <c r="D271" s="46" t="s">
        <v>280</v>
      </c>
      <c r="E271" s="9" t="s">
        <v>4</v>
      </c>
      <c r="F271" s="13"/>
      <c r="G271" s="197"/>
      <c r="H271" s="11"/>
      <c r="I271" s="209"/>
      <c r="J271" s="12"/>
      <c r="K271" s="47"/>
    </row>
    <row r="272" spans="1:11" ht="18.75" x14ac:dyDescent="0.3">
      <c r="A272" s="189"/>
      <c r="B272" s="7"/>
      <c r="C272" s="8"/>
      <c r="D272" s="9"/>
      <c r="E272" s="9" t="s">
        <v>5</v>
      </c>
      <c r="F272" s="13" t="s">
        <v>14</v>
      </c>
      <c r="G272" s="197"/>
      <c r="H272" s="11" t="s">
        <v>246</v>
      </c>
      <c r="I272" s="209"/>
      <c r="J272" s="12"/>
      <c r="K272" s="47"/>
    </row>
    <row r="273" spans="1:11" ht="18.75" x14ac:dyDescent="0.3">
      <c r="A273" s="189"/>
      <c r="B273" s="7"/>
      <c r="C273" s="8"/>
      <c r="D273" s="7"/>
      <c r="E273" s="9" t="s">
        <v>6</v>
      </c>
      <c r="F273" s="13" t="s">
        <v>14</v>
      </c>
      <c r="G273" s="197"/>
      <c r="H273" s="11" t="s">
        <v>68</v>
      </c>
      <c r="I273" s="209"/>
      <c r="J273" s="12"/>
      <c r="K273" s="47"/>
    </row>
    <row r="274" spans="1:11" ht="18.75" x14ac:dyDescent="0.3">
      <c r="A274" s="189"/>
      <c r="B274" s="7"/>
      <c r="C274" s="8"/>
      <c r="D274" s="7"/>
      <c r="E274" s="9" t="s">
        <v>7</v>
      </c>
      <c r="F274" s="13" t="s">
        <v>14</v>
      </c>
      <c r="G274" s="197"/>
      <c r="H274" s="11" t="s">
        <v>45</v>
      </c>
      <c r="I274" s="209"/>
      <c r="J274" s="12"/>
      <c r="K274" s="47"/>
    </row>
    <row r="275" spans="1:11" ht="19.5" thickBot="1" x14ac:dyDescent="0.35">
      <c r="A275" s="201"/>
      <c r="B275" s="34"/>
      <c r="C275" s="19"/>
      <c r="D275" s="20"/>
      <c r="E275" s="20" t="s">
        <v>72</v>
      </c>
      <c r="F275" s="13" t="s">
        <v>14</v>
      </c>
      <c r="G275" s="197"/>
      <c r="H275" s="11" t="s">
        <v>55</v>
      </c>
      <c r="I275" s="210"/>
      <c r="J275" s="23"/>
      <c r="K275" s="51"/>
    </row>
    <row r="276" spans="1:11" ht="19.5" thickTop="1" x14ac:dyDescent="0.3">
      <c r="A276" s="52"/>
      <c r="B276" s="40"/>
      <c r="C276" s="25"/>
      <c r="D276" s="26"/>
      <c r="E276" s="26"/>
      <c r="F276" s="26"/>
      <c r="G276" s="26"/>
      <c r="H276" s="27"/>
      <c r="I276" s="26"/>
      <c r="J276" s="28"/>
      <c r="K276" s="53"/>
    </row>
    <row r="277" spans="1:11" ht="21" x14ac:dyDescent="0.35">
      <c r="A277" s="188">
        <v>40</v>
      </c>
      <c r="B277" s="4">
        <v>44556</v>
      </c>
      <c r="C277" s="5" t="s">
        <v>35</v>
      </c>
      <c r="D277" s="44" t="s">
        <v>289</v>
      </c>
      <c r="E277" s="9" t="s">
        <v>21</v>
      </c>
      <c r="F277" s="13"/>
      <c r="G277" s="205" t="s">
        <v>32</v>
      </c>
      <c r="H277" s="11"/>
      <c r="I277" s="208" t="s">
        <v>18</v>
      </c>
      <c r="J277" s="17">
        <v>23267</v>
      </c>
      <c r="K277" s="50">
        <f>SUM(K270,J277)</f>
        <v>735278</v>
      </c>
    </row>
    <row r="278" spans="1:11" ht="18.75" x14ac:dyDescent="0.3">
      <c r="A278" s="189"/>
      <c r="B278" s="7"/>
      <c r="C278" s="8"/>
      <c r="D278" s="46" t="s">
        <v>290</v>
      </c>
      <c r="E278" s="9" t="s">
        <v>4</v>
      </c>
      <c r="F278" s="13" t="s">
        <v>14</v>
      </c>
      <c r="G278" s="197"/>
      <c r="H278" s="11" t="s">
        <v>13</v>
      </c>
      <c r="I278" s="209"/>
      <c r="J278" s="12"/>
      <c r="K278" s="47"/>
    </row>
    <row r="279" spans="1:11" ht="18.75" x14ac:dyDescent="0.3">
      <c r="A279" s="189"/>
      <c r="B279" s="7"/>
      <c r="C279" s="8"/>
      <c r="D279" s="9"/>
      <c r="E279" s="9" t="s">
        <v>5</v>
      </c>
      <c r="F279" s="10" t="s">
        <v>12</v>
      </c>
      <c r="G279" s="197"/>
      <c r="H279" s="11" t="s">
        <v>16</v>
      </c>
      <c r="I279" s="209"/>
      <c r="J279" s="12"/>
      <c r="K279" s="47"/>
    </row>
    <row r="280" spans="1:11" ht="18.75" x14ac:dyDescent="0.3">
      <c r="A280" s="189"/>
      <c r="B280" s="7"/>
      <c r="C280" s="8"/>
      <c r="D280" s="7"/>
      <c r="E280" s="9" t="s">
        <v>6</v>
      </c>
      <c r="F280" s="13" t="s">
        <v>14</v>
      </c>
      <c r="G280" s="197"/>
      <c r="H280" s="11" t="s">
        <v>25</v>
      </c>
      <c r="I280" s="209"/>
      <c r="J280" s="12"/>
      <c r="K280" s="47"/>
    </row>
    <row r="281" spans="1:11" ht="18.75" x14ac:dyDescent="0.3">
      <c r="A281" s="189"/>
      <c r="B281" s="7"/>
      <c r="C281" s="8"/>
      <c r="D281" s="7"/>
      <c r="E281" s="9" t="s">
        <v>7</v>
      </c>
      <c r="F281" s="13" t="s">
        <v>14</v>
      </c>
      <c r="G281" s="197"/>
      <c r="H281" s="11" t="s">
        <v>28</v>
      </c>
      <c r="I281" s="209"/>
      <c r="J281" s="12"/>
      <c r="K281" s="47"/>
    </row>
    <row r="282" spans="1:11" ht="19.5" thickBot="1" x14ac:dyDescent="0.35">
      <c r="A282" s="201"/>
      <c r="B282" s="34"/>
      <c r="C282" s="19"/>
      <c r="D282" s="20"/>
      <c r="E282" s="20" t="s">
        <v>72</v>
      </c>
      <c r="F282" s="10" t="s">
        <v>12</v>
      </c>
      <c r="G282" s="197"/>
      <c r="H282" s="11" t="s">
        <v>55</v>
      </c>
      <c r="I282" s="210"/>
      <c r="J282" s="23"/>
      <c r="K282" s="51"/>
    </row>
    <row r="283" spans="1:11" ht="19.5" thickTop="1" x14ac:dyDescent="0.3">
      <c r="A283" s="52"/>
      <c r="B283" s="40"/>
      <c r="C283" s="25"/>
      <c r="D283" s="26"/>
      <c r="E283" s="26"/>
      <c r="F283" s="26"/>
      <c r="G283" s="26"/>
      <c r="H283" s="27"/>
      <c r="I283" s="26"/>
      <c r="J283" s="28"/>
      <c r="K283" s="53"/>
    </row>
    <row r="284" spans="1:11" ht="21" customHeight="1" x14ac:dyDescent="0.35">
      <c r="A284" s="188">
        <v>41</v>
      </c>
      <c r="B284" s="4">
        <v>44556</v>
      </c>
      <c r="C284" s="5" t="s">
        <v>23</v>
      </c>
      <c r="D284" s="46" t="s">
        <v>291</v>
      </c>
      <c r="E284" s="9" t="s">
        <v>21</v>
      </c>
      <c r="F284" s="13"/>
      <c r="G284" s="202" t="s">
        <v>43</v>
      </c>
      <c r="H284" s="11"/>
      <c r="I284" s="208" t="s">
        <v>30</v>
      </c>
      <c r="J284" s="17">
        <v>1257</v>
      </c>
      <c r="K284" s="50">
        <f>SUM(K277,J284)</f>
        <v>736535</v>
      </c>
    </row>
    <row r="285" spans="1:11" ht="18.75" customHeight="1" x14ac:dyDescent="0.3">
      <c r="A285" s="189"/>
      <c r="B285" s="7"/>
      <c r="C285" s="8"/>
      <c r="D285" s="46" t="s">
        <v>145</v>
      </c>
      <c r="E285" s="9" t="s">
        <v>4</v>
      </c>
      <c r="F285" s="13"/>
      <c r="G285" s="191"/>
      <c r="H285" s="11"/>
      <c r="I285" s="209"/>
      <c r="J285" s="12"/>
      <c r="K285" s="47"/>
    </row>
    <row r="286" spans="1:11" ht="18.75" customHeight="1" x14ac:dyDescent="0.3">
      <c r="A286" s="189"/>
      <c r="B286" s="7"/>
      <c r="C286" s="8"/>
      <c r="D286" s="9"/>
      <c r="E286" s="9" t="s">
        <v>5</v>
      </c>
      <c r="F286" s="10" t="s">
        <v>12</v>
      </c>
      <c r="G286" s="191"/>
      <c r="H286" s="11" t="s">
        <v>88</v>
      </c>
      <c r="I286" s="209"/>
      <c r="J286" s="12"/>
      <c r="K286" s="47"/>
    </row>
    <row r="287" spans="1:11" ht="18.75" customHeight="1" x14ac:dyDescent="0.3">
      <c r="A287" s="189"/>
      <c r="B287" s="7"/>
      <c r="C287" s="8"/>
      <c r="D287" s="7" t="s">
        <v>313</v>
      </c>
      <c r="E287" s="9" t="s">
        <v>6</v>
      </c>
      <c r="F287" s="10" t="s">
        <v>12</v>
      </c>
      <c r="G287" s="191"/>
      <c r="H287" s="11" t="s">
        <v>142</v>
      </c>
      <c r="I287" s="209"/>
      <c r="J287" s="12"/>
      <c r="K287" s="47"/>
    </row>
    <row r="288" spans="1:11" ht="18.75" customHeight="1" x14ac:dyDescent="0.3">
      <c r="A288" s="189"/>
      <c r="B288" s="7"/>
      <c r="C288" s="8"/>
      <c r="D288" s="7"/>
      <c r="E288" s="9" t="s">
        <v>7</v>
      </c>
      <c r="F288" s="10" t="s">
        <v>12</v>
      </c>
      <c r="G288" s="191"/>
      <c r="H288" s="11" t="s">
        <v>47</v>
      </c>
      <c r="I288" s="209"/>
      <c r="J288" s="12"/>
      <c r="K288" s="47"/>
    </row>
    <row r="289" spans="1:11" ht="19.5" customHeight="1" thickBot="1" x14ac:dyDescent="0.35">
      <c r="A289" s="201"/>
      <c r="B289" s="34"/>
      <c r="C289" s="19"/>
      <c r="D289" s="20"/>
      <c r="E289" s="20" t="s">
        <v>72</v>
      </c>
      <c r="F289" s="10" t="s">
        <v>12</v>
      </c>
      <c r="G289" s="191"/>
      <c r="H289" s="11" t="s">
        <v>13</v>
      </c>
      <c r="I289" s="210"/>
      <c r="J289" s="23"/>
      <c r="K289" s="51"/>
    </row>
    <row r="290" spans="1:11" ht="19.5" thickTop="1" x14ac:dyDescent="0.3">
      <c r="A290" s="52"/>
      <c r="B290" s="40"/>
      <c r="C290" s="25"/>
      <c r="D290" s="26"/>
      <c r="E290" s="26"/>
      <c r="F290" s="26"/>
      <c r="G290" s="26"/>
      <c r="H290" s="27"/>
      <c r="I290" s="26"/>
      <c r="J290" s="28"/>
      <c r="K290" s="53"/>
    </row>
    <row r="291" spans="1:11" ht="21" customHeight="1" x14ac:dyDescent="0.35">
      <c r="A291" s="188">
        <v>42</v>
      </c>
      <c r="B291" s="4">
        <v>44557</v>
      </c>
      <c r="C291" s="5" t="s">
        <v>23</v>
      </c>
      <c r="D291" s="46" t="s">
        <v>292</v>
      </c>
      <c r="E291" s="9" t="s">
        <v>21</v>
      </c>
      <c r="F291" s="13"/>
      <c r="G291" s="205" t="s">
        <v>32</v>
      </c>
      <c r="H291" s="11"/>
      <c r="I291" s="208" t="s">
        <v>18</v>
      </c>
      <c r="J291" s="17">
        <v>41300</v>
      </c>
      <c r="K291" s="50">
        <f>SUM(K284,J291)</f>
        <v>777835</v>
      </c>
    </row>
    <row r="292" spans="1:11" ht="18.75" customHeight="1" x14ac:dyDescent="0.3">
      <c r="A292" s="189"/>
      <c r="B292" s="7"/>
      <c r="C292" s="8"/>
      <c r="D292" s="46" t="s">
        <v>293</v>
      </c>
      <c r="E292" s="9" t="s">
        <v>4</v>
      </c>
      <c r="F292" s="13"/>
      <c r="G292" s="197"/>
      <c r="H292" s="11"/>
      <c r="I292" s="209"/>
      <c r="J292" s="12"/>
      <c r="K292" s="47"/>
    </row>
    <row r="293" spans="1:11" ht="18.75" customHeight="1" x14ac:dyDescent="0.3">
      <c r="A293" s="189"/>
      <c r="B293" s="7"/>
      <c r="C293" s="8"/>
      <c r="D293" s="9"/>
      <c r="E293" s="9" t="s">
        <v>5</v>
      </c>
      <c r="F293" s="13" t="s">
        <v>14</v>
      </c>
      <c r="G293" s="197"/>
      <c r="H293" s="11" t="s">
        <v>28</v>
      </c>
      <c r="I293" s="209"/>
      <c r="J293" s="12"/>
      <c r="K293" s="47"/>
    </row>
    <row r="294" spans="1:11" ht="18.75" customHeight="1" x14ac:dyDescent="0.3">
      <c r="A294" s="189"/>
      <c r="B294" s="7"/>
      <c r="C294" s="8"/>
      <c r="D294" s="7"/>
      <c r="E294" s="9" t="s">
        <v>6</v>
      </c>
      <c r="F294" s="13" t="s">
        <v>14</v>
      </c>
      <c r="G294" s="197"/>
      <c r="H294" s="11" t="s">
        <v>68</v>
      </c>
      <c r="I294" s="209"/>
      <c r="J294" s="12"/>
      <c r="K294" s="47"/>
    </row>
    <row r="295" spans="1:11" ht="18.75" customHeight="1" x14ac:dyDescent="0.3">
      <c r="A295" s="189"/>
      <c r="B295" s="7"/>
      <c r="C295" s="8"/>
      <c r="D295" s="7"/>
      <c r="E295" s="9" t="s">
        <v>7</v>
      </c>
      <c r="F295" s="13" t="s">
        <v>14</v>
      </c>
      <c r="G295" s="197"/>
      <c r="H295" s="11" t="s">
        <v>47</v>
      </c>
      <c r="I295" s="209"/>
      <c r="J295" s="12"/>
      <c r="K295" s="47"/>
    </row>
    <row r="296" spans="1:11" ht="19.5" customHeight="1" thickBot="1" x14ac:dyDescent="0.35">
      <c r="A296" s="201"/>
      <c r="B296" s="34"/>
      <c r="C296" s="19"/>
      <c r="D296" s="20"/>
      <c r="E296" s="20" t="s">
        <v>72</v>
      </c>
      <c r="F296" s="13" t="s">
        <v>14</v>
      </c>
      <c r="G296" s="197"/>
      <c r="H296" s="11" t="s">
        <v>52</v>
      </c>
      <c r="I296" s="210"/>
      <c r="J296" s="23"/>
      <c r="K296" s="51"/>
    </row>
    <row r="297" spans="1:11" ht="19.5" thickTop="1" x14ac:dyDescent="0.3">
      <c r="A297" s="52"/>
      <c r="B297" s="40"/>
      <c r="C297" s="25"/>
      <c r="D297" s="26"/>
      <c r="E297" s="26"/>
      <c r="F297" s="26"/>
      <c r="G297" s="26"/>
      <c r="H297" s="27"/>
      <c r="I297" s="26"/>
      <c r="J297" s="28"/>
      <c r="K297" s="53"/>
    </row>
    <row r="298" spans="1:11" ht="21" customHeight="1" x14ac:dyDescent="0.35">
      <c r="A298" s="188">
        <v>43</v>
      </c>
      <c r="B298" s="4">
        <v>44557</v>
      </c>
      <c r="C298" s="5" t="s">
        <v>20</v>
      </c>
      <c r="D298" s="46" t="s">
        <v>294</v>
      </c>
      <c r="E298" s="9" t="s">
        <v>21</v>
      </c>
      <c r="F298" s="13"/>
      <c r="G298" s="202" t="s">
        <v>43</v>
      </c>
      <c r="H298" s="11"/>
      <c r="I298" s="208" t="s">
        <v>18</v>
      </c>
      <c r="J298" s="17">
        <v>4606</v>
      </c>
      <c r="K298" s="50">
        <f>SUM(K291,J298)</f>
        <v>782441</v>
      </c>
    </row>
    <row r="299" spans="1:11" ht="18.75" customHeight="1" x14ac:dyDescent="0.3">
      <c r="A299" s="189"/>
      <c r="B299" s="7"/>
      <c r="C299" s="8"/>
      <c r="D299" s="46" t="s">
        <v>295</v>
      </c>
      <c r="E299" s="9" t="s">
        <v>4</v>
      </c>
      <c r="F299" s="13" t="s">
        <v>14</v>
      </c>
      <c r="G299" s="191"/>
      <c r="H299" s="11" t="s">
        <v>88</v>
      </c>
      <c r="I299" s="209"/>
      <c r="J299" s="12"/>
      <c r="K299" s="47"/>
    </row>
    <row r="300" spans="1:11" ht="18.75" customHeight="1" x14ac:dyDescent="0.3">
      <c r="A300" s="189"/>
      <c r="B300" s="7"/>
      <c r="C300" s="8"/>
      <c r="D300" s="9"/>
      <c r="E300" s="9" t="s">
        <v>5</v>
      </c>
      <c r="F300" s="10" t="s">
        <v>12</v>
      </c>
      <c r="G300" s="191"/>
      <c r="H300" s="11" t="s">
        <v>33</v>
      </c>
      <c r="I300" s="209"/>
      <c r="J300" s="12"/>
      <c r="K300" s="47"/>
    </row>
    <row r="301" spans="1:11" ht="18.75" customHeight="1" x14ac:dyDescent="0.3">
      <c r="A301" s="189"/>
      <c r="B301" s="7"/>
      <c r="C301" s="8"/>
      <c r="D301" s="7"/>
      <c r="E301" s="9" t="s">
        <v>6</v>
      </c>
      <c r="F301" s="10" t="s">
        <v>12</v>
      </c>
      <c r="G301" s="191"/>
      <c r="H301" s="11" t="s">
        <v>133</v>
      </c>
      <c r="I301" s="209"/>
      <c r="J301" s="12"/>
      <c r="K301" s="47"/>
    </row>
    <row r="302" spans="1:11" ht="18.75" customHeight="1" x14ac:dyDescent="0.3">
      <c r="A302" s="189"/>
      <c r="B302" s="7"/>
      <c r="C302" s="8"/>
      <c r="D302" s="7"/>
      <c r="E302" s="9" t="s">
        <v>7</v>
      </c>
      <c r="F302" s="10" t="s">
        <v>12</v>
      </c>
      <c r="G302" s="191"/>
      <c r="H302" s="11" t="s">
        <v>133</v>
      </c>
      <c r="I302" s="209"/>
      <c r="J302" s="12"/>
      <c r="K302" s="47"/>
    </row>
    <row r="303" spans="1:11" ht="19.5" customHeight="1" thickBot="1" x14ac:dyDescent="0.35">
      <c r="A303" s="201"/>
      <c r="B303" s="34"/>
      <c r="C303" s="19"/>
      <c r="D303" s="20"/>
      <c r="E303" s="20" t="s">
        <v>72</v>
      </c>
      <c r="F303" s="65" t="s">
        <v>77</v>
      </c>
      <c r="G303" s="191"/>
      <c r="H303" s="11" t="s">
        <v>47</v>
      </c>
      <c r="I303" s="210"/>
      <c r="J303" s="23"/>
      <c r="K303" s="51"/>
    </row>
    <row r="304" spans="1:11" ht="19.5" thickTop="1" x14ac:dyDescent="0.3">
      <c r="A304" s="52"/>
      <c r="B304" s="40"/>
      <c r="C304" s="25"/>
      <c r="D304" s="26"/>
      <c r="E304" s="26"/>
      <c r="F304" s="26"/>
      <c r="G304" s="26"/>
      <c r="H304" s="27"/>
      <c r="I304" s="26"/>
      <c r="J304" s="28"/>
      <c r="K304" s="53"/>
    </row>
    <row r="305" spans="1:11" ht="21" customHeight="1" x14ac:dyDescent="0.35">
      <c r="A305" s="188">
        <v>44</v>
      </c>
      <c r="B305" s="4">
        <v>44558</v>
      </c>
      <c r="C305" s="5" t="s">
        <v>35</v>
      </c>
      <c r="D305" s="46" t="s">
        <v>296</v>
      </c>
      <c r="E305" s="9" t="s">
        <v>21</v>
      </c>
      <c r="F305" s="10" t="s">
        <v>12</v>
      </c>
      <c r="G305" s="206" t="s">
        <v>38</v>
      </c>
      <c r="H305" s="11" t="s">
        <v>232</v>
      </c>
      <c r="I305" s="208" t="s">
        <v>30</v>
      </c>
      <c r="J305" s="17">
        <v>12618</v>
      </c>
      <c r="K305" s="50">
        <f>SUM(K298,J305)</f>
        <v>795059</v>
      </c>
    </row>
    <row r="306" spans="1:11" ht="18.75" customHeight="1" x14ac:dyDescent="0.3">
      <c r="A306" s="189"/>
      <c r="B306" s="7"/>
      <c r="C306" s="8"/>
      <c r="D306" s="46" t="s">
        <v>262</v>
      </c>
      <c r="E306" s="9" t="s">
        <v>4</v>
      </c>
      <c r="F306" s="13" t="s">
        <v>14</v>
      </c>
      <c r="G306" s="207"/>
      <c r="H306" s="11" t="s">
        <v>28</v>
      </c>
      <c r="I306" s="209"/>
      <c r="J306" s="12"/>
      <c r="K306" s="47"/>
    </row>
    <row r="307" spans="1:11" ht="18.75" customHeight="1" x14ac:dyDescent="0.3">
      <c r="A307" s="189"/>
      <c r="B307" s="7"/>
      <c r="C307" s="8"/>
      <c r="D307" s="9"/>
      <c r="E307" s="9" t="s">
        <v>5</v>
      </c>
      <c r="F307" s="10" t="s">
        <v>12</v>
      </c>
      <c r="G307" s="207"/>
      <c r="H307" s="11" t="s">
        <v>232</v>
      </c>
      <c r="I307" s="209"/>
      <c r="J307" s="12"/>
      <c r="K307" s="47"/>
    </row>
    <row r="308" spans="1:11" ht="18.75" customHeight="1" x14ac:dyDescent="0.3">
      <c r="A308" s="189"/>
      <c r="B308" s="7"/>
      <c r="C308" s="8"/>
      <c r="D308" s="7" t="s">
        <v>302</v>
      </c>
      <c r="E308" s="9" t="s">
        <v>6</v>
      </c>
      <c r="F308" s="10" t="s">
        <v>12</v>
      </c>
      <c r="G308" s="207"/>
      <c r="H308" s="11" t="s">
        <v>44</v>
      </c>
      <c r="I308" s="209"/>
      <c r="J308" s="12"/>
      <c r="K308" s="47"/>
    </row>
    <row r="309" spans="1:11" ht="18.75" customHeight="1" x14ac:dyDescent="0.3">
      <c r="A309" s="189"/>
      <c r="B309" s="7"/>
      <c r="C309" s="8"/>
      <c r="D309" s="7"/>
      <c r="E309" s="9" t="s">
        <v>7</v>
      </c>
      <c r="F309" s="13" t="s">
        <v>14</v>
      </c>
      <c r="G309" s="207"/>
      <c r="H309" s="11" t="s">
        <v>232</v>
      </c>
      <c r="I309" s="209"/>
      <c r="J309" s="12"/>
      <c r="K309" s="47"/>
    </row>
    <row r="310" spans="1:11" ht="19.5" customHeight="1" thickBot="1" x14ac:dyDescent="0.35">
      <c r="A310" s="201"/>
      <c r="B310" s="34"/>
      <c r="C310" s="19"/>
      <c r="D310" s="20"/>
      <c r="E310" s="20" t="s">
        <v>72</v>
      </c>
      <c r="F310" s="13" t="s">
        <v>14</v>
      </c>
      <c r="G310" s="207"/>
      <c r="H310" s="11" t="s">
        <v>101</v>
      </c>
      <c r="I310" s="210"/>
      <c r="J310" s="23"/>
      <c r="K310" s="51"/>
    </row>
    <row r="311" spans="1:11" ht="19.5" thickTop="1" x14ac:dyDescent="0.3">
      <c r="A311" s="52"/>
      <c r="B311" s="40"/>
      <c r="C311" s="25"/>
      <c r="D311" s="26"/>
      <c r="E311" s="26"/>
      <c r="F311" s="26"/>
      <c r="G311" s="26"/>
      <c r="H311" s="27"/>
      <c r="I311" s="26"/>
      <c r="J311" s="28"/>
      <c r="K311" s="53"/>
    </row>
    <row r="312" spans="1:11" ht="21" customHeight="1" x14ac:dyDescent="0.35">
      <c r="A312" s="188">
        <v>45</v>
      </c>
      <c r="B312" s="4">
        <v>44558</v>
      </c>
      <c r="C312" s="5" t="s">
        <v>23</v>
      </c>
      <c r="D312" s="46" t="s">
        <v>297</v>
      </c>
      <c r="E312" s="9" t="s">
        <v>21</v>
      </c>
      <c r="F312" s="13" t="s">
        <v>14</v>
      </c>
      <c r="G312" s="202" t="s">
        <v>43</v>
      </c>
      <c r="H312" s="11" t="s">
        <v>88</v>
      </c>
      <c r="I312" s="208" t="s">
        <v>30</v>
      </c>
      <c r="J312" s="17">
        <v>5353</v>
      </c>
      <c r="K312" s="50">
        <f>SUM(K305,J312)</f>
        <v>800412</v>
      </c>
    </row>
    <row r="313" spans="1:11" ht="18.75" customHeight="1" x14ac:dyDescent="0.3">
      <c r="A313" s="189"/>
      <c r="B313" s="7"/>
      <c r="C313" s="8"/>
      <c r="D313" s="46" t="s">
        <v>298</v>
      </c>
      <c r="E313" s="9" t="s">
        <v>4</v>
      </c>
      <c r="F313" s="10" t="s">
        <v>12</v>
      </c>
      <c r="G313" s="191"/>
      <c r="H313" s="11" t="s">
        <v>144</v>
      </c>
      <c r="I313" s="209"/>
      <c r="J313" s="12"/>
      <c r="K313" s="47"/>
    </row>
    <row r="314" spans="1:11" ht="18.75" customHeight="1" x14ac:dyDescent="0.3">
      <c r="A314" s="189"/>
      <c r="B314" s="7"/>
      <c r="C314" s="8"/>
      <c r="D314" s="9"/>
      <c r="E314" s="9" t="s">
        <v>5</v>
      </c>
      <c r="F314" s="13" t="s">
        <v>14</v>
      </c>
      <c r="G314" s="191"/>
      <c r="H314" s="11" t="s">
        <v>88</v>
      </c>
      <c r="I314" s="209"/>
      <c r="J314" s="12"/>
      <c r="K314" s="47"/>
    </row>
    <row r="315" spans="1:11" ht="18.75" customHeight="1" x14ac:dyDescent="0.3">
      <c r="A315" s="189"/>
      <c r="B315" s="7"/>
      <c r="C315" s="8"/>
      <c r="D315" s="7"/>
      <c r="E315" s="9" t="s">
        <v>6</v>
      </c>
      <c r="F315" s="10" t="s">
        <v>12</v>
      </c>
      <c r="G315" s="191"/>
      <c r="H315" s="11" t="s">
        <v>142</v>
      </c>
      <c r="I315" s="209"/>
      <c r="J315" s="12"/>
      <c r="K315" s="47"/>
    </row>
    <row r="316" spans="1:11" ht="18.75" customHeight="1" x14ac:dyDescent="0.3">
      <c r="A316" s="189"/>
      <c r="B316" s="7"/>
      <c r="C316" s="8"/>
      <c r="D316" s="7"/>
      <c r="E316" s="9" t="s">
        <v>7</v>
      </c>
      <c r="F316" s="10" t="s">
        <v>12</v>
      </c>
      <c r="G316" s="191"/>
      <c r="H316" s="11" t="s">
        <v>45</v>
      </c>
      <c r="I316" s="209"/>
      <c r="J316" s="12"/>
      <c r="K316" s="47"/>
    </row>
    <row r="317" spans="1:11" ht="19.5" customHeight="1" thickBot="1" x14ac:dyDescent="0.35">
      <c r="A317" s="201"/>
      <c r="B317" s="34"/>
      <c r="C317" s="19"/>
      <c r="D317" s="20"/>
      <c r="E317" s="20" t="s">
        <v>72</v>
      </c>
      <c r="F317" s="10" t="s">
        <v>12</v>
      </c>
      <c r="G317" s="191"/>
      <c r="H317" s="11" t="s">
        <v>52</v>
      </c>
      <c r="I317" s="210"/>
      <c r="J317" s="23"/>
      <c r="K317" s="51"/>
    </row>
    <row r="318" spans="1:11" ht="19.5" thickTop="1" x14ac:dyDescent="0.3">
      <c r="A318" s="52"/>
      <c r="B318" s="40"/>
      <c r="C318" s="25"/>
      <c r="D318" s="26"/>
      <c r="E318" s="26"/>
      <c r="F318" s="26"/>
      <c r="G318" s="26"/>
      <c r="H318" s="27"/>
      <c r="I318" s="26"/>
      <c r="J318" s="28"/>
      <c r="K318" s="53"/>
    </row>
    <row r="319" spans="1:11" ht="21" customHeight="1" x14ac:dyDescent="0.35">
      <c r="A319" s="188">
        <v>46</v>
      </c>
      <c r="B319" s="4">
        <v>44559</v>
      </c>
      <c r="C319" s="5" t="s">
        <v>23</v>
      </c>
      <c r="D319" s="46" t="s">
        <v>299</v>
      </c>
      <c r="E319" s="9" t="s">
        <v>21</v>
      </c>
      <c r="F319" s="13"/>
      <c r="G319" s="206" t="s">
        <v>38</v>
      </c>
      <c r="H319" s="11"/>
      <c r="I319" s="208" t="s">
        <v>18</v>
      </c>
      <c r="J319" s="17">
        <v>11922</v>
      </c>
      <c r="K319" s="50">
        <f>SUM(K312,J319)</f>
        <v>812334</v>
      </c>
    </row>
    <row r="320" spans="1:11" ht="18.75" customHeight="1" x14ac:dyDescent="0.3">
      <c r="A320" s="189"/>
      <c r="B320" s="7"/>
      <c r="C320" s="8"/>
      <c r="D320" s="46" t="s">
        <v>300</v>
      </c>
      <c r="E320" s="9" t="s">
        <v>4</v>
      </c>
      <c r="F320" s="13" t="s">
        <v>14</v>
      </c>
      <c r="G320" s="207"/>
      <c r="H320" s="11" t="s">
        <v>27</v>
      </c>
      <c r="I320" s="209"/>
      <c r="J320" s="12"/>
      <c r="K320" s="47"/>
    </row>
    <row r="321" spans="1:11" ht="18.75" customHeight="1" x14ac:dyDescent="0.3">
      <c r="A321" s="189"/>
      <c r="B321" s="7"/>
      <c r="C321" s="8"/>
      <c r="D321" s="9"/>
      <c r="E321" s="9" t="s">
        <v>5</v>
      </c>
      <c r="F321" s="10" t="s">
        <v>12</v>
      </c>
      <c r="G321" s="207"/>
      <c r="H321" s="11" t="s">
        <v>57</v>
      </c>
      <c r="I321" s="209"/>
      <c r="J321" s="12"/>
      <c r="K321" s="47"/>
    </row>
    <row r="322" spans="1:11" ht="18.75" customHeight="1" x14ac:dyDescent="0.3">
      <c r="A322" s="189"/>
      <c r="B322" s="7"/>
      <c r="C322" s="8"/>
      <c r="D322" s="7"/>
      <c r="E322" s="9" t="s">
        <v>6</v>
      </c>
      <c r="F322" s="13" t="s">
        <v>14</v>
      </c>
      <c r="G322" s="207"/>
      <c r="H322" s="11" t="s">
        <v>28</v>
      </c>
      <c r="I322" s="209"/>
      <c r="J322" s="12"/>
      <c r="K322" s="47"/>
    </row>
    <row r="323" spans="1:11" ht="18.75" customHeight="1" x14ac:dyDescent="0.3">
      <c r="A323" s="189"/>
      <c r="B323" s="7"/>
      <c r="C323" s="8"/>
      <c r="D323" s="7"/>
      <c r="E323" s="9" t="s">
        <v>7</v>
      </c>
      <c r="F323" s="10" t="s">
        <v>12</v>
      </c>
      <c r="G323" s="207"/>
      <c r="H323" s="11" t="s">
        <v>44</v>
      </c>
      <c r="I323" s="209"/>
      <c r="J323" s="12"/>
      <c r="K323" s="47"/>
    </row>
    <row r="324" spans="1:11" ht="19.5" customHeight="1" thickBot="1" x14ac:dyDescent="0.35">
      <c r="A324" s="201"/>
      <c r="B324" s="34"/>
      <c r="C324" s="19"/>
      <c r="D324" s="20"/>
      <c r="E324" s="20" t="s">
        <v>72</v>
      </c>
      <c r="F324" s="13" t="s">
        <v>14</v>
      </c>
      <c r="G324" s="207"/>
      <c r="H324" s="11" t="s">
        <v>57</v>
      </c>
      <c r="I324" s="210"/>
      <c r="J324" s="23"/>
      <c r="K324" s="51"/>
    </row>
    <row r="325" spans="1:11" ht="19.5" thickTop="1" x14ac:dyDescent="0.3">
      <c r="A325" s="52"/>
      <c r="B325" s="40"/>
      <c r="C325" s="25"/>
      <c r="D325" s="26"/>
      <c r="E325" s="26"/>
      <c r="F325" s="26"/>
      <c r="G325" s="26"/>
      <c r="H325" s="27"/>
      <c r="I325" s="26"/>
      <c r="J325" s="28"/>
      <c r="K325" s="53"/>
    </row>
    <row r="326" spans="1:11" ht="21" customHeight="1" x14ac:dyDescent="0.35">
      <c r="A326" s="188">
        <v>47</v>
      </c>
      <c r="B326" s="4">
        <v>44559</v>
      </c>
      <c r="C326" s="5" t="s">
        <v>20</v>
      </c>
      <c r="D326" s="46" t="s">
        <v>301</v>
      </c>
      <c r="E326" s="9" t="s">
        <v>21</v>
      </c>
      <c r="F326" s="10" t="s">
        <v>12</v>
      </c>
      <c r="G326" s="202" t="s">
        <v>43</v>
      </c>
      <c r="H326" s="11" t="s">
        <v>135</v>
      </c>
      <c r="I326" s="208" t="s">
        <v>18</v>
      </c>
      <c r="J326" s="17">
        <v>6996</v>
      </c>
      <c r="K326" s="50">
        <f>SUM(K319,J326)</f>
        <v>819330</v>
      </c>
    </row>
    <row r="327" spans="1:11" ht="18.75" customHeight="1" x14ac:dyDescent="0.3">
      <c r="A327" s="189"/>
      <c r="B327" s="7"/>
      <c r="C327" s="8"/>
      <c r="D327" s="32" t="s">
        <v>36</v>
      </c>
      <c r="E327" s="9" t="s">
        <v>4</v>
      </c>
      <c r="F327" s="13" t="s">
        <v>14</v>
      </c>
      <c r="G327" s="191"/>
      <c r="H327" s="11" t="s">
        <v>101</v>
      </c>
      <c r="I327" s="209"/>
      <c r="J327" s="12"/>
      <c r="K327" s="47"/>
    </row>
    <row r="328" spans="1:11" ht="18.75" customHeight="1" x14ac:dyDescent="0.3">
      <c r="A328" s="189"/>
      <c r="B328" s="7"/>
      <c r="C328" s="8"/>
      <c r="D328" s="9"/>
      <c r="E328" s="9" t="s">
        <v>5</v>
      </c>
      <c r="F328" s="10" t="s">
        <v>12</v>
      </c>
      <c r="G328" s="191"/>
      <c r="H328" s="11" t="s">
        <v>133</v>
      </c>
      <c r="I328" s="209"/>
      <c r="J328" s="12"/>
      <c r="K328" s="47"/>
    </row>
    <row r="329" spans="1:11" ht="18.75" customHeight="1" x14ac:dyDescent="0.3">
      <c r="A329" s="189"/>
      <c r="B329" s="7"/>
      <c r="C329" s="8"/>
      <c r="D329" s="7" t="s">
        <v>303</v>
      </c>
      <c r="E329" s="9" t="s">
        <v>6</v>
      </c>
      <c r="F329" s="10" t="s">
        <v>12</v>
      </c>
      <c r="G329" s="191"/>
      <c r="H329" s="11" t="s">
        <v>45</v>
      </c>
      <c r="I329" s="209"/>
      <c r="J329" s="12"/>
      <c r="K329" s="47"/>
    </row>
    <row r="330" spans="1:11" ht="18.75" customHeight="1" x14ac:dyDescent="0.3">
      <c r="A330" s="189"/>
      <c r="B330" s="7"/>
      <c r="C330" s="8"/>
      <c r="D330" s="7"/>
      <c r="E330" s="9" t="s">
        <v>7</v>
      </c>
      <c r="F330" s="13" t="s">
        <v>14</v>
      </c>
      <c r="G330" s="191"/>
      <c r="H330" s="11" t="s">
        <v>133</v>
      </c>
      <c r="I330" s="209"/>
      <c r="J330" s="12"/>
      <c r="K330" s="47"/>
    </row>
    <row r="331" spans="1:11" ht="19.5" customHeight="1" thickBot="1" x14ac:dyDescent="0.35">
      <c r="A331" s="201"/>
      <c r="B331" s="34"/>
      <c r="C331" s="19"/>
      <c r="D331" s="20"/>
      <c r="E331" s="20" t="s">
        <v>72</v>
      </c>
      <c r="F331" s="10" t="s">
        <v>12</v>
      </c>
      <c r="G331" s="191"/>
      <c r="H331" s="11" t="s">
        <v>68</v>
      </c>
      <c r="I331" s="210"/>
      <c r="J331" s="23"/>
      <c r="K331" s="51"/>
    </row>
    <row r="332" spans="1:11" ht="19.5" thickTop="1" x14ac:dyDescent="0.3">
      <c r="A332" s="52"/>
      <c r="B332" s="40"/>
      <c r="C332" s="25"/>
      <c r="D332" s="26"/>
      <c r="E332" s="26"/>
      <c r="F332" s="26"/>
      <c r="G332" s="26"/>
      <c r="H332" s="27"/>
      <c r="I332" s="26"/>
      <c r="J332" s="28"/>
      <c r="K332" s="53"/>
    </row>
    <row r="333" spans="1:11" ht="21" customHeight="1" x14ac:dyDescent="0.35">
      <c r="A333" s="188">
        <v>48</v>
      </c>
      <c r="B333" s="4">
        <v>44560</v>
      </c>
      <c r="C333" s="5" t="s">
        <v>23</v>
      </c>
      <c r="D333" s="46" t="s">
        <v>304</v>
      </c>
      <c r="E333" s="9" t="s">
        <v>21</v>
      </c>
      <c r="F333" s="13"/>
      <c r="G333" s="202" t="s">
        <v>43</v>
      </c>
      <c r="H333" s="11"/>
      <c r="I333" s="208" t="s">
        <v>30</v>
      </c>
      <c r="J333" s="17">
        <v>6038</v>
      </c>
      <c r="K333" s="50">
        <f>SUM(K326,J333)</f>
        <v>825368</v>
      </c>
    </row>
    <row r="334" spans="1:11" ht="18.75" customHeight="1" x14ac:dyDescent="0.3">
      <c r="A334" s="189"/>
      <c r="B334" s="7"/>
      <c r="C334" s="8"/>
      <c r="D334" s="32" t="s">
        <v>305</v>
      </c>
      <c r="E334" s="9" t="s">
        <v>4</v>
      </c>
      <c r="F334" s="13"/>
      <c r="G334" s="191"/>
      <c r="H334" s="11"/>
      <c r="I334" s="209"/>
      <c r="J334" s="12"/>
      <c r="K334" s="47"/>
    </row>
    <row r="335" spans="1:11" ht="18.75" customHeight="1" x14ac:dyDescent="0.3">
      <c r="A335" s="189"/>
      <c r="B335" s="7"/>
      <c r="C335" s="8"/>
      <c r="D335" s="9"/>
      <c r="E335" s="9" t="s">
        <v>5</v>
      </c>
      <c r="F335" s="10" t="s">
        <v>12</v>
      </c>
      <c r="G335" s="191"/>
      <c r="H335" s="11" t="s">
        <v>45</v>
      </c>
      <c r="I335" s="209"/>
      <c r="J335" s="12"/>
      <c r="K335" s="47"/>
    </row>
    <row r="336" spans="1:11" ht="18.75" customHeight="1" x14ac:dyDescent="0.3">
      <c r="A336" s="189"/>
      <c r="B336" s="7"/>
      <c r="C336" s="8"/>
      <c r="D336" s="7"/>
      <c r="E336" s="9" t="s">
        <v>6</v>
      </c>
      <c r="F336" s="10" t="s">
        <v>12</v>
      </c>
      <c r="G336" s="191"/>
      <c r="H336" s="11" t="s">
        <v>232</v>
      </c>
      <c r="I336" s="209"/>
      <c r="J336" s="12"/>
      <c r="K336" s="47"/>
    </row>
    <row r="337" spans="1:11" ht="18.75" customHeight="1" x14ac:dyDescent="0.3">
      <c r="A337" s="189"/>
      <c r="B337" s="7"/>
      <c r="C337" s="8"/>
      <c r="D337" s="7"/>
      <c r="E337" s="9" t="s">
        <v>7</v>
      </c>
      <c r="F337" s="13" t="s">
        <v>14</v>
      </c>
      <c r="G337" s="191"/>
      <c r="H337" s="11" t="s">
        <v>47</v>
      </c>
      <c r="I337" s="209"/>
      <c r="J337" s="12"/>
      <c r="K337" s="47"/>
    </row>
    <row r="338" spans="1:11" ht="19.5" customHeight="1" thickBot="1" x14ac:dyDescent="0.35">
      <c r="A338" s="201"/>
      <c r="B338" s="34"/>
      <c r="C338" s="19"/>
      <c r="D338" s="20"/>
      <c r="E338" s="20" t="s">
        <v>72</v>
      </c>
      <c r="F338" s="65" t="s">
        <v>77</v>
      </c>
      <c r="G338" s="191"/>
      <c r="H338" s="11" t="s">
        <v>45</v>
      </c>
      <c r="I338" s="210"/>
      <c r="J338" s="23"/>
      <c r="K338" s="51"/>
    </row>
    <row r="339" spans="1:11" ht="19.5" thickTop="1" x14ac:dyDescent="0.3">
      <c r="A339" s="52"/>
      <c r="B339" s="40"/>
      <c r="C339" s="25"/>
      <c r="D339" s="26"/>
      <c r="E339" s="26"/>
      <c r="F339" s="26"/>
      <c r="G339" s="26"/>
      <c r="H339" s="27"/>
      <c r="I339" s="26"/>
      <c r="J339" s="28"/>
      <c r="K339" s="53"/>
    </row>
    <row r="340" spans="1:11" ht="21" customHeight="1" x14ac:dyDescent="0.35">
      <c r="A340" s="188">
        <v>49</v>
      </c>
      <c r="B340" s="4">
        <v>44560</v>
      </c>
      <c r="C340" s="5" t="s">
        <v>66</v>
      </c>
      <c r="D340" s="46" t="s">
        <v>306</v>
      </c>
      <c r="E340" s="9" t="s">
        <v>21</v>
      </c>
      <c r="F340" s="13"/>
      <c r="G340" s="205" t="s">
        <v>32</v>
      </c>
      <c r="H340" s="11"/>
      <c r="I340" s="208" t="s">
        <v>18</v>
      </c>
      <c r="J340" s="17">
        <v>34166</v>
      </c>
      <c r="K340" s="50">
        <f>SUM(K333,J340)</f>
        <v>859534</v>
      </c>
    </row>
    <row r="341" spans="1:11" ht="18.75" customHeight="1" x14ac:dyDescent="0.3">
      <c r="A341" s="189"/>
      <c r="B341" s="7"/>
      <c r="C341" s="8"/>
      <c r="D341" s="32" t="s">
        <v>307</v>
      </c>
      <c r="E341" s="9" t="s">
        <v>4</v>
      </c>
      <c r="F341" s="13" t="s">
        <v>14</v>
      </c>
      <c r="G341" s="197"/>
      <c r="H341" s="11" t="s">
        <v>308</v>
      </c>
      <c r="I341" s="209"/>
      <c r="J341" s="12"/>
      <c r="K341" s="47"/>
    </row>
    <row r="342" spans="1:11" ht="18.75" customHeight="1" x14ac:dyDescent="0.3">
      <c r="A342" s="189"/>
      <c r="B342" s="7"/>
      <c r="C342" s="8"/>
      <c r="D342" s="9"/>
      <c r="E342" s="9" t="s">
        <v>5</v>
      </c>
      <c r="F342" s="10" t="s">
        <v>12</v>
      </c>
      <c r="G342" s="197"/>
      <c r="H342" s="11" t="s">
        <v>65</v>
      </c>
      <c r="I342" s="209"/>
      <c r="J342" s="12"/>
      <c r="K342" s="47"/>
    </row>
    <row r="343" spans="1:11" ht="18.75" customHeight="1" x14ac:dyDescent="0.3">
      <c r="A343" s="189"/>
      <c r="B343" s="7"/>
      <c r="C343" s="8"/>
      <c r="D343" s="7"/>
      <c r="E343" s="9" t="s">
        <v>6</v>
      </c>
      <c r="F343" s="13" t="s">
        <v>14</v>
      </c>
      <c r="G343" s="197"/>
      <c r="H343" s="11" t="s">
        <v>232</v>
      </c>
      <c r="I343" s="209"/>
      <c r="J343" s="12"/>
      <c r="K343" s="47"/>
    </row>
    <row r="344" spans="1:11" ht="18.75" customHeight="1" x14ac:dyDescent="0.3">
      <c r="A344" s="189"/>
      <c r="B344" s="7"/>
      <c r="C344" s="8"/>
      <c r="D344" s="7"/>
      <c r="E344" s="9" t="s">
        <v>7</v>
      </c>
      <c r="F344" s="13" t="s">
        <v>14</v>
      </c>
      <c r="G344" s="197"/>
      <c r="H344" s="11" t="s">
        <v>56</v>
      </c>
      <c r="I344" s="209"/>
      <c r="J344" s="12"/>
      <c r="K344" s="47"/>
    </row>
    <row r="345" spans="1:11" ht="19.5" customHeight="1" thickBot="1" x14ac:dyDescent="0.35">
      <c r="A345" s="201"/>
      <c r="B345" s="34"/>
      <c r="C345" s="19"/>
      <c r="D345" s="20"/>
      <c r="E345" s="20" t="s">
        <v>72</v>
      </c>
      <c r="F345" s="13" t="s">
        <v>14</v>
      </c>
      <c r="G345" s="197"/>
      <c r="H345" s="11" t="s">
        <v>13</v>
      </c>
      <c r="I345" s="210"/>
      <c r="J345" s="23"/>
      <c r="K345" s="51"/>
    </row>
    <row r="346" spans="1:11" ht="19.5" thickTop="1" x14ac:dyDescent="0.3">
      <c r="A346" s="52"/>
      <c r="B346" s="40"/>
      <c r="C346" s="25"/>
      <c r="D346" s="26"/>
      <c r="E346" s="26"/>
      <c r="F346" s="26"/>
      <c r="G346" s="26"/>
      <c r="H346" s="27"/>
      <c r="I346" s="26"/>
      <c r="J346" s="28"/>
      <c r="K346" s="53"/>
    </row>
    <row r="347" spans="1:11" ht="21" customHeight="1" x14ac:dyDescent="0.35">
      <c r="A347" s="188">
        <v>50</v>
      </c>
      <c r="B347" s="4">
        <v>44561</v>
      </c>
      <c r="C347" s="5" t="s">
        <v>104</v>
      </c>
      <c r="D347" s="46" t="s">
        <v>309</v>
      </c>
      <c r="E347" s="9" t="s">
        <v>21</v>
      </c>
      <c r="F347" s="10" t="s">
        <v>12</v>
      </c>
      <c r="G347" s="202" t="s">
        <v>43</v>
      </c>
      <c r="H347" s="11" t="s">
        <v>65</v>
      </c>
      <c r="I347" s="208" t="s">
        <v>18</v>
      </c>
      <c r="J347" s="17">
        <v>2745</v>
      </c>
      <c r="K347" s="50">
        <f>SUM(K340,J347)</f>
        <v>862279</v>
      </c>
    </row>
    <row r="348" spans="1:11" ht="18.75" customHeight="1" x14ac:dyDescent="0.3">
      <c r="A348" s="189"/>
      <c r="B348" s="7"/>
      <c r="C348" s="8"/>
      <c r="D348" s="32" t="s">
        <v>310</v>
      </c>
      <c r="E348" s="9" t="s">
        <v>4</v>
      </c>
      <c r="F348" s="10" t="s">
        <v>12</v>
      </c>
      <c r="G348" s="191"/>
      <c r="H348" s="11" t="s">
        <v>25</v>
      </c>
      <c r="I348" s="209"/>
      <c r="J348" s="12"/>
      <c r="K348" s="47"/>
    </row>
    <row r="349" spans="1:11" ht="18.75" customHeight="1" x14ac:dyDescent="0.3">
      <c r="A349" s="189"/>
      <c r="B349" s="7"/>
      <c r="C349" s="8"/>
      <c r="D349" s="9"/>
      <c r="E349" s="9" t="s">
        <v>5</v>
      </c>
      <c r="F349" s="13" t="s">
        <v>14</v>
      </c>
      <c r="G349" s="191"/>
      <c r="H349" s="11" t="s">
        <v>65</v>
      </c>
      <c r="I349" s="209"/>
      <c r="J349" s="12"/>
      <c r="K349" s="47"/>
    </row>
    <row r="350" spans="1:11" ht="18.75" customHeight="1" x14ac:dyDescent="0.3">
      <c r="A350" s="189"/>
      <c r="B350" s="7"/>
      <c r="C350" s="8"/>
      <c r="D350" s="7"/>
      <c r="E350" s="9" t="s">
        <v>6</v>
      </c>
      <c r="F350" s="10" t="s">
        <v>12</v>
      </c>
      <c r="G350" s="191"/>
      <c r="H350" s="11" t="s">
        <v>13</v>
      </c>
      <c r="I350" s="209"/>
      <c r="J350" s="12"/>
      <c r="K350" s="47"/>
    </row>
    <row r="351" spans="1:11" ht="18.75" customHeight="1" x14ac:dyDescent="0.3">
      <c r="A351" s="189"/>
      <c r="B351" s="7"/>
      <c r="C351" s="8"/>
      <c r="D351" s="7"/>
      <c r="E351" s="9" t="s">
        <v>7</v>
      </c>
      <c r="F351" s="10" t="s">
        <v>12</v>
      </c>
      <c r="G351" s="191"/>
      <c r="H351" s="11" t="s">
        <v>28</v>
      </c>
      <c r="I351" s="209"/>
      <c r="J351" s="12"/>
      <c r="K351" s="47"/>
    </row>
    <row r="352" spans="1:11" ht="19.5" customHeight="1" thickBot="1" x14ac:dyDescent="0.35">
      <c r="A352" s="201"/>
      <c r="B352" s="34"/>
      <c r="C352" s="19"/>
      <c r="D352" s="20"/>
      <c r="E352" s="20" t="s">
        <v>72</v>
      </c>
      <c r="F352" s="10" t="s">
        <v>12</v>
      </c>
      <c r="G352" s="191"/>
      <c r="H352" s="11" t="s">
        <v>93</v>
      </c>
      <c r="I352" s="210"/>
      <c r="J352" s="23"/>
      <c r="K352" s="51"/>
    </row>
    <row r="353" spans="1:11" ht="19.5" thickTop="1" x14ac:dyDescent="0.3">
      <c r="A353" s="52"/>
      <c r="B353" s="40"/>
      <c r="C353" s="25"/>
      <c r="D353" s="26"/>
      <c r="E353" s="26"/>
      <c r="F353" s="26"/>
      <c r="G353" s="26"/>
      <c r="H353" s="27"/>
      <c r="I353" s="26"/>
      <c r="J353" s="28"/>
      <c r="K353" s="53"/>
    </row>
    <row r="354" spans="1:11" ht="19.5" thickBot="1" x14ac:dyDescent="0.35">
      <c r="B354" s="66"/>
      <c r="C354" s="67"/>
      <c r="D354" s="68"/>
      <c r="E354" s="68"/>
      <c r="F354" s="68"/>
      <c r="G354" s="68"/>
      <c r="H354" s="69"/>
      <c r="I354" s="68"/>
      <c r="J354" s="70"/>
    </row>
    <row r="355" spans="1:11" ht="39.950000000000003" customHeight="1" thickBot="1" x14ac:dyDescent="0.75">
      <c r="A355" s="184" t="s">
        <v>109</v>
      </c>
      <c r="B355" s="185"/>
      <c r="C355" s="185"/>
      <c r="D355" s="186" t="s">
        <v>311</v>
      </c>
      <c r="E355" s="186"/>
      <c r="F355" s="186"/>
      <c r="G355" s="186"/>
      <c r="H355" s="186"/>
      <c r="I355" s="186"/>
      <c r="J355" s="186"/>
      <c r="K355" s="187"/>
    </row>
    <row r="358" spans="1:11" ht="15.75" thickBot="1" x14ac:dyDescent="0.3"/>
    <row r="359" spans="1:11" ht="19.5" customHeight="1" x14ac:dyDescent="0.3">
      <c r="A359" s="175" t="s">
        <v>784</v>
      </c>
      <c r="B359" s="176"/>
      <c r="C359" s="177"/>
      <c r="D359" s="86" t="s">
        <v>825</v>
      </c>
      <c r="E359" s="77">
        <v>50</v>
      </c>
      <c r="F359" s="80">
        <v>1</v>
      </c>
    </row>
    <row r="360" spans="1:11" ht="19.5" customHeight="1" x14ac:dyDescent="0.3">
      <c r="A360" s="178"/>
      <c r="B360" s="179"/>
      <c r="C360" s="180"/>
      <c r="D360" s="84" t="s">
        <v>826</v>
      </c>
      <c r="E360" s="78">
        <v>20</v>
      </c>
      <c r="F360" s="81">
        <f>AVERAGE(E360*F359)/E359</f>
        <v>0.4</v>
      </c>
    </row>
    <row r="361" spans="1:11" ht="19.5" customHeight="1" x14ac:dyDescent="0.3">
      <c r="A361" s="178"/>
      <c r="B361" s="179"/>
      <c r="C361" s="180"/>
      <c r="D361" s="83" t="s">
        <v>827</v>
      </c>
      <c r="E361" s="78">
        <v>22</v>
      </c>
      <c r="F361" s="81">
        <f t="shared" ref="F361:F362" si="0">AVERAGE(E361*F360)/E360</f>
        <v>0.44000000000000006</v>
      </c>
    </row>
    <row r="362" spans="1:11" ht="19.5" customHeight="1" thickBot="1" x14ac:dyDescent="0.35">
      <c r="A362" s="181"/>
      <c r="B362" s="182"/>
      <c r="C362" s="183"/>
      <c r="D362" s="85" t="s">
        <v>828</v>
      </c>
      <c r="E362" s="79">
        <v>8</v>
      </c>
      <c r="F362" s="82">
        <f t="shared" si="0"/>
        <v>0.16000000000000003</v>
      </c>
    </row>
  </sheetData>
  <mergeCells count="154">
    <mergeCell ref="A277:A282"/>
    <mergeCell ref="G277:G282"/>
    <mergeCell ref="I277:I282"/>
    <mergeCell ref="A284:A289"/>
    <mergeCell ref="G284:G289"/>
    <mergeCell ref="I284:I289"/>
    <mergeCell ref="A291:A296"/>
    <mergeCell ref="G291:G296"/>
    <mergeCell ref="I291:I296"/>
    <mergeCell ref="A270:A275"/>
    <mergeCell ref="G270:G275"/>
    <mergeCell ref="I270:I275"/>
    <mergeCell ref="A355:C355"/>
    <mergeCell ref="D355:K355"/>
    <mergeCell ref="A179:A184"/>
    <mergeCell ref="G179:G184"/>
    <mergeCell ref="I179:I184"/>
    <mergeCell ref="A186:A191"/>
    <mergeCell ref="G186:G191"/>
    <mergeCell ref="I186:I191"/>
    <mergeCell ref="A193:A198"/>
    <mergeCell ref="G193:G198"/>
    <mergeCell ref="I193:I198"/>
    <mergeCell ref="A200:A205"/>
    <mergeCell ref="A242:A247"/>
    <mergeCell ref="G242:G247"/>
    <mergeCell ref="I242:I247"/>
    <mergeCell ref="A249:A254"/>
    <mergeCell ref="G249:G254"/>
    <mergeCell ref="I249:I254"/>
    <mergeCell ref="A256:A261"/>
    <mergeCell ref="G256:G261"/>
    <mergeCell ref="I256:I261"/>
    <mergeCell ref="A263:A268"/>
    <mergeCell ref="G263:G268"/>
    <mergeCell ref="I263:I268"/>
    <mergeCell ref="G200:G205"/>
    <mergeCell ref="A158:A163"/>
    <mergeCell ref="G158:G163"/>
    <mergeCell ref="I158:I163"/>
    <mergeCell ref="A165:A170"/>
    <mergeCell ref="G165:G170"/>
    <mergeCell ref="I165:I170"/>
    <mergeCell ref="I200:I205"/>
    <mergeCell ref="A172:A177"/>
    <mergeCell ref="G172:G177"/>
    <mergeCell ref="I172:I177"/>
    <mergeCell ref="A207:A212"/>
    <mergeCell ref="G207:G212"/>
    <mergeCell ref="I207:I212"/>
    <mergeCell ref="A214:A219"/>
    <mergeCell ref="G214:G219"/>
    <mergeCell ref="I214:I219"/>
    <mergeCell ref="A235:A240"/>
    <mergeCell ref="G235:G240"/>
    <mergeCell ref="I235:I240"/>
    <mergeCell ref="A221:A226"/>
    <mergeCell ref="A18:A23"/>
    <mergeCell ref="G18:G23"/>
    <mergeCell ref="I18:I23"/>
    <mergeCell ref="A1:K1"/>
    <mergeCell ref="A4:A9"/>
    <mergeCell ref="G4:G9"/>
    <mergeCell ref="I4:I9"/>
    <mergeCell ref="A11:A16"/>
    <mergeCell ref="G11:G16"/>
    <mergeCell ref="I11:I16"/>
    <mergeCell ref="A53:A58"/>
    <mergeCell ref="G53:G58"/>
    <mergeCell ref="I53:I58"/>
    <mergeCell ref="A60:A65"/>
    <mergeCell ref="G60:G65"/>
    <mergeCell ref="I60:I65"/>
    <mergeCell ref="A25:A30"/>
    <mergeCell ref="G25:G30"/>
    <mergeCell ref="I25:I30"/>
    <mergeCell ref="A46:A51"/>
    <mergeCell ref="G46:G51"/>
    <mergeCell ref="I46:I51"/>
    <mergeCell ref="A32:A37"/>
    <mergeCell ref="G32:G37"/>
    <mergeCell ref="I32:I37"/>
    <mergeCell ref="A39:A44"/>
    <mergeCell ref="G39:G44"/>
    <mergeCell ref="I39:I44"/>
    <mergeCell ref="A81:A86"/>
    <mergeCell ref="G81:G86"/>
    <mergeCell ref="I81:I86"/>
    <mergeCell ref="A88:A93"/>
    <mergeCell ref="G88:G93"/>
    <mergeCell ref="I88:I93"/>
    <mergeCell ref="A67:A72"/>
    <mergeCell ref="G67:G72"/>
    <mergeCell ref="I67:I72"/>
    <mergeCell ref="A74:A79"/>
    <mergeCell ref="G74:G79"/>
    <mergeCell ref="I74:I79"/>
    <mergeCell ref="A102:A107"/>
    <mergeCell ref="G102:G107"/>
    <mergeCell ref="I102:I107"/>
    <mergeCell ref="A109:A114"/>
    <mergeCell ref="G109:G114"/>
    <mergeCell ref="I109:I114"/>
    <mergeCell ref="A95:A100"/>
    <mergeCell ref="G95:G100"/>
    <mergeCell ref="I95:I100"/>
    <mergeCell ref="A116:A121"/>
    <mergeCell ref="G116:G121"/>
    <mergeCell ref="I116:I121"/>
    <mergeCell ref="A123:A128"/>
    <mergeCell ref="G123:G128"/>
    <mergeCell ref="I123:I128"/>
    <mergeCell ref="A130:A135"/>
    <mergeCell ref="G130:G135"/>
    <mergeCell ref="I130:I135"/>
    <mergeCell ref="G221:G226"/>
    <mergeCell ref="I221:I226"/>
    <mergeCell ref="A228:A233"/>
    <mergeCell ref="G228:G233"/>
    <mergeCell ref="I228:I233"/>
    <mergeCell ref="A137:A142"/>
    <mergeCell ref="G137:G142"/>
    <mergeCell ref="I137:I142"/>
    <mergeCell ref="A144:A149"/>
    <mergeCell ref="G144:G149"/>
    <mergeCell ref="I144:I149"/>
    <mergeCell ref="A151:A156"/>
    <mergeCell ref="G151:G156"/>
    <mergeCell ref="I151:I156"/>
    <mergeCell ref="A298:A303"/>
    <mergeCell ref="G298:G303"/>
    <mergeCell ref="I298:I303"/>
    <mergeCell ref="A305:A310"/>
    <mergeCell ref="G305:G310"/>
    <mergeCell ref="I305:I310"/>
    <mergeCell ref="A312:A317"/>
    <mergeCell ref="G312:G317"/>
    <mergeCell ref="I312:I317"/>
    <mergeCell ref="A359:C362"/>
    <mergeCell ref="A347:A352"/>
    <mergeCell ref="G347:G352"/>
    <mergeCell ref="I347:I352"/>
    <mergeCell ref="A340:A345"/>
    <mergeCell ref="G340:G345"/>
    <mergeCell ref="I340:I345"/>
    <mergeCell ref="A319:A324"/>
    <mergeCell ref="G319:G324"/>
    <mergeCell ref="I319:I324"/>
    <mergeCell ref="A326:A331"/>
    <mergeCell ref="G326:G331"/>
    <mergeCell ref="I326:I331"/>
    <mergeCell ref="A333:A338"/>
    <mergeCell ref="G333:G338"/>
    <mergeCell ref="I333:I338"/>
  </mergeCells>
  <phoneticPr fontId="9" type="noConversion"/>
  <pageMargins left="0.70866141732283472" right="0.70866141732283472" top="0.27559055118110237" bottom="0.27559055118110237" header="0.31496062992125984" footer="0.31496062992125984"/>
  <pageSetup paperSize="8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4"/>
  <sheetViews>
    <sheetView zoomScale="120" zoomScaleNormal="120" workbookViewId="0">
      <pane xSplit="1" ySplit="3" topLeftCell="B298" activePane="bottomRight" state="frozen"/>
      <selection pane="topRight" activeCell="B1" sqref="B1"/>
      <selection pane="bottomLeft" activeCell="A4" sqref="A4"/>
      <selection pane="bottomRight" activeCell="F310" sqref="F310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465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0.100000000000001" customHeight="1" x14ac:dyDescent="0.35">
      <c r="A4" s="188">
        <v>1</v>
      </c>
      <c r="B4" s="4">
        <v>44562</v>
      </c>
      <c r="C4" s="5" t="s">
        <v>23</v>
      </c>
      <c r="D4" s="32" t="s">
        <v>314</v>
      </c>
      <c r="E4" s="9" t="s">
        <v>21</v>
      </c>
      <c r="F4" s="10"/>
      <c r="G4" s="205" t="s">
        <v>32</v>
      </c>
      <c r="H4" s="11"/>
      <c r="I4" s="203" t="s">
        <v>18</v>
      </c>
      <c r="J4" s="16">
        <v>24569</v>
      </c>
      <c r="K4" s="50">
        <f>SUM(J4)</f>
        <v>24569</v>
      </c>
    </row>
    <row r="5" spans="1:11" ht="20.100000000000001" customHeight="1" x14ac:dyDescent="0.35">
      <c r="A5" s="189"/>
      <c r="B5" s="7"/>
      <c r="C5" s="8"/>
      <c r="D5" s="32" t="s">
        <v>315</v>
      </c>
      <c r="E5" s="9" t="s">
        <v>4</v>
      </c>
      <c r="F5" s="10" t="s">
        <v>12</v>
      </c>
      <c r="G5" s="197"/>
      <c r="H5" s="22" t="s">
        <v>47</v>
      </c>
      <c r="I5" s="193"/>
      <c r="J5" s="16"/>
      <c r="K5" s="50"/>
    </row>
    <row r="6" spans="1:11" ht="20.100000000000001" customHeight="1" x14ac:dyDescent="0.3">
      <c r="A6" s="189"/>
      <c r="B6" s="7"/>
      <c r="C6" s="8"/>
      <c r="D6" s="9"/>
      <c r="E6" s="9" t="s">
        <v>5</v>
      </c>
      <c r="F6" s="13" t="s">
        <v>14</v>
      </c>
      <c r="G6" s="197"/>
      <c r="H6" s="11" t="s">
        <v>29</v>
      </c>
      <c r="I6" s="193"/>
      <c r="J6" s="12"/>
      <c r="K6" s="47"/>
    </row>
    <row r="7" spans="1:11" ht="20.100000000000001" customHeight="1" x14ac:dyDescent="0.3">
      <c r="A7" s="189"/>
      <c r="B7" s="7"/>
      <c r="C7" s="8"/>
      <c r="D7" s="9"/>
      <c r="E7" s="9" t="s">
        <v>6</v>
      </c>
      <c r="F7" s="10" t="s">
        <v>12</v>
      </c>
      <c r="G7" s="197"/>
      <c r="H7" s="22" t="s">
        <v>47</v>
      </c>
      <c r="I7" s="193"/>
      <c r="J7" s="12"/>
      <c r="K7" s="47"/>
    </row>
    <row r="8" spans="1:11" ht="20.100000000000001" customHeight="1" x14ac:dyDescent="0.3">
      <c r="A8" s="189"/>
      <c r="B8" s="7"/>
      <c r="C8" s="8"/>
      <c r="D8" s="9"/>
      <c r="E8" s="9" t="s">
        <v>7</v>
      </c>
      <c r="F8" s="13" t="s">
        <v>14</v>
      </c>
      <c r="G8" s="197"/>
      <c r="H8" s="11" t="s">
        <v>48</v>
      </c>
      <c r="I8" s="193"/>
      <c r="J8" s="12"/>
      <c r="K8" s="47"/>
    </row>
    <row r="9" spans="1:11" ht="20.100000000000001" customHeight="1" thickBot="1" x14ac:dyDescent="0.35">
      <c r="A9" s="201"/>
      <c r="B9" s="34"/>
      <c r="C9" s="19"/>
      <c r="D9" s="20"/>
      <c r="E9" s="20" t="s">
        <v>72</v>
      </c>
      <c r="F9" s="13" t="s">
        <v>14</v>
      </c>
      <c r="G9" s="197"/>
      <c r="H9" s="22" t="s">
        <v>63</v>
      </c>
      <c r="I9" s="204"/>
      <c r="J9" s="23"/>
      <c r="K9" s="51"/>
    </row>
    <row r="10" spans="1:11" ht="20.100000000000001" customHeight="1" thickTop="1" x14ac:dyDescent="0.3">
      <c r="A10" s="52"/>
      <c r="B10" s="40"/>
      <c r="C10" s="25"/>
      <c r="D10" s="26"/>
      <c r="E10" s="26"/>
      <c r="F10" s="26"/>
      <c r="G10" s="26"/>
      <c r="H10" s="27"/>
      <c r="I10" s="26"/>
      <c r="J10" s="28"/>
      <c r="K10" s="53"/>
    </row>
    <row r="11" spans="1:11" ht="20.100000000000001" customHeight="1" x14ac:dyDescent="0.35">
      <c r="A11" s="188">
        <v>2</v>
      </c>
      <c r="B11" s="4">
        <v>44562</v>
      </c>
      <c r="C11" s="5" t="s">
        <v>66</v>
      </c>
      <c r="D11" s="46" t="s">
        <v>316</v>
      </c>
      <c r="E11" s="9" t="s">
        <v>317</v>
      </c>
      <c r="F11" s="10" t="s">
        <v>12</v>
      </c>
      <c r="G11" s="206" t="s">
        <v>38</v>
      </c>
      <c r="H11" s="11" t="s">
        <v>68</v>
      </c>
      <c r="I11" s="203" t="s">
        <v>18</v>
      </c>
      <c r="J11" s="17">
        <v>12744</v>
      </c>
      <c r="K11" s="50">
        <f>SUM(K4,J11)</f>
        <v>37313</v>
      </c>
    </row>
    <row r="12" spans="1:11" ht="20.100000000000001" customHeight="1" x14ac:dyDescent="0.3">
      <c r="A12" s="189"/>
      <c r="B12" s="7"/>
      <c r="C12" s="8"/>
      <c r="D12" s="46" t="s">
        <v>318</v>
      </c>
      <c r="E12" s="9" t="s">
        <v>21</v>
      </c>
      <c r="F12" s="10" t="s">
        <v>12</v>
      </c>
      <c r="G12" s="207"/>
      <c r="H12" s="11" t="s">
        <v>29</v>
      </c>
      <c r="I12" s="193"/>
      <c r="J12" s="12"/>
      <c r="K12" s="47"/>
    </row>
    <row r="13" spans="1:11" ht="20.100000000000001" customHeight="1" x14ac:dyDescent="0.3">
      <c r="A13" s="189"/>
      <c r="B13" s="7"/>
      <c r="C13" s="8"/>
      <c r="D13" s="9"/>
      <c r="E13" s="9" t="s">
        <v>4</v>
      </c>
      <c r="F13" s="10" t="s">
        <v>12</v>
      </c>
      <c r="G13" s="207"/>
      <c r="H13" s="11" t="s">
        <v>135</v>
      </c>
      <c r="I13" s="193"/>
      <c r="J13" s="12"/>
      <c r="K13" s="47"/>
    </row>
    <row r="14" spans="1:11" ht="20.100000000000001" customHeight="1" x14ac:dyDescent="0.3">
      <c r="A14" s="189"/>
      <c r="B14" s="7"/>
      <c r="C14" s="8"/>
      <c r="D14" s="9"/>
      <c r="E14" s="9" t="s">
        <v>5</v>
      </c>
      <c r="F14" s="13" t="s">
        <v>14</v>
      </c>
      <c r="G14" s="207"/>
      <c r="H14" s="11" t="s">
        <v>48</v>
      </c>
      <c r="I14" s="193"/>
      <c r="J14" s="12"/>
      <c r="K14" s="47"/>
    </row>
    <row r="15" spans="1:11" ht="20.100000000000001" customHeight="1" x14ac:dyDescent="0.3">
      <c r="A15" s="189"/>
      <c r="B15" s="7"/>
      <c r="C15" s="8"/>
      <c r="D15" s="9"/>
      <c r="E15" s="9" t="s">
        <v>6</v>
      </c>
      <c r="F15" s="13" t="s">
        <v>14</v>
      </c>
      <c r="G15" s="207"/>
      <c r="H15" s="11" t="s">
        <v>55</v>
      </c>
      <c r="I15" s="193"/>
      <c r="J15" s="12"/>
      <c r="K15" s="47"/>
    </row>
    <row r="16" spans="1:11" ht="20.100000000000001" customHeight="1" x14ac:dyDescent="0.3">
      <c r="A16" s="189"/>
      <c r="B16" s="7"/>
      <c r="C16" s="8"/>
      <c r="D16" s="9"/>
      <c r="E16" s="9" t="s">
        <v>7</v>
      </c>
      <c r="F16" s="13" t="s">
        <v>14</v>
      </c>
      <c r="G16" s="207"/>
      <c r="H16" s="22" t="s">
        <v>88</v>
      </c>
      <c r="I16" s="193"/>
      <c r="J16" s="12"/>
      <c r="K16" s="47"/>
    </row>
    <row r="17" spans="1:11" ht="20.100000000000001" customHeight="1" thickBot="1" x14ac:dyDescent="0.35">
      <c r="A17" s="201"/>
      <c r="B17" s="34"/>
      <c r="C17" s="19"/>
      <c r="D17" s="20"/>
      <c r="E17" s="20" t="s">
        <v>72</v>
      </c>
      <c r="F17" s="10" t="s">
        <v>12</v>
      </c>
      <c r="G17" s="207"/>
      <c r="H17" s="22" t="s">
        <v>56</v>
      </c>
      <c r="I17" s="204"/>
      <c r="J17" s="23"/>
      <c r="K17" s="51"/>
    </row>
    <row r="18" spans="1:11" ht="20.100000000000001" customHeight="1" thickTop="1" x14ac:dyDescent="0.3">
      <c r="A18" s="52"/>
      <c r="B18" s="40"/>
      <c r="C18" s="25"/>
      <c r="D18" s="26"/>
      <c r="E18" s="26"/>
      <c r="F18" s="26"/>
      <c r="G18" s="26"/>
      <c r="H18" s="27"/>
      <c r="I18" s="26"/>
      <c r="J18" s="28"/>
      <c r="K18" s="53"/>
    </row>
    <row r="19" spans="1:11" ht="21" customHeight="1" x14ac:dyDescent="0.35">
      <c r="A19" s="188">
        <v>3</v>
      </c>
      <c r="B19" s="4">
        <v>44563</v>
      </c>
      <c r="C19" s="5" t="s">
        <v>35</v>
      </c>
      <c r="D19" s="46" t="s">
        <v>319</v>
      </c>
      <c r="E19" s="9" t="s">
        <v>21</v>
      </c>
      <c r="F19" s="10"/>
      <c r="G19" s="205" t="s">
        <v>32</v>
      </c>
      <c r="H19" s="11"/>
      <c r="I19" s="203" t="s">
        <v>320</v>
      </c>
      <c r="J19" s="17">
        <v>44087</v>
      </c>
      <c r="K19" s="50">
        <f>SUM(K11,J19)</f>
        <v>81400</v>
      </c>
    </row>
    <row r="20" spans="1:11" ht="18.75" customHeight="1" x14ac:dyDescent="0.3">
      <c r="A20" s="189"/>
      <c r="B20" s="7"/>
      <c r="C20" s="8"/>
      <c r="D20" s="46" t="s">
        <v>321</v>
      </c>
      <c r="E20" s="9" t="s">
        <v>4</v>
      </c>
      <c r="F20" s="13"/>
      <c r="G20" s="197"/>
      <c r="H20" s="11"/>
      <c r="I20" s="193"/>
      <c r="J20" s="12"/>
      <c r="K20" s="47"/>
    </row>
    <row r="21" spans="1:11" ht="18.75" customHeight="1" x14ac:dyDescent="0.3">
      <c r="A21" s="189"/>
      <c r="B21" s="7"/>
      <c r="C21" s="8"/>
      <c r="D21" s="9"/>
      <c r="E21" s="9" t="s">
        <v>5</v>
      </c>
      <c r="F21" s="13" t="s">
        <v>14</v>
      </c>
      <c r="G21" s="197"/>
      <c r="H21" s="22" t="s">
        <v>47</v>
      </c>
      <c r="I21" s="193"/>
      <c r="J21" s="12"/>
      <c r="K21" s="47"/>
    </row>
    <row r="22" spans="1:11" ht="18.75" customHeight="1" x14ac:dyDescent="0.3">
      <c r="A22" s="189"/>
      <c r="B22" s="7"/>
      <c r="C22" s="8"/>
      <c r="D22" s="9"/>
      <c r="E22" s="9" t="s">
        <v>6</v>
      </c>
      <c r="F22" s="13" t="s">
        <v>14</v>
      </c>
      <c r="G22" s="197"/>
      <c r="H22" s="11" t="s">
        <v>86</v>
      </c>
      <c r="I22" s="193"/>
      <c r="J22" s="12"/>
      <c r="K22" s="47"/>
    </row>
    <row r="23" spans="1:11" ht="18.75" customHeight="1" x14ac:dyDescent="0.3">
      <c r="A23" s="189"/>
      <c r="B23" s="7"/>
      <c r="C23" s="8"/>
      <c r="D23" s="9"/>
      <c r="E23" s="9" t="s">
        <v>7</v>
      </c>
      <c r="F23" s="13" t="s">
        <v>14</v>
      </c>
      <c r="G23" s="197"/>
      <c r="H23" s="11" t="s">
        <v>48</v>
      </c>
      <c r="I23" s="193"/>
      <c r="J23" s="12"/>
      <c r="K23" s="47"/>
    </row>
    <row r="24" spans="1:11" ht="19.5" customHeight="1" thickBot="1" x14ac:dyDescent="0.35">
      <c r="A24" s="201"/>
      <c r="B24" s="34"/>
      <c r="C24" s="19"/>
      <c r="D24" s="20"/>
      <c r="E24" s="20" t="s">
        <v>72</v>
      </c>
      <c r="F24" s="13" t="s">
        <v>14</v>
      </c>
      <c r="G24" s="197"/>
      <c r="H24" s="11" t="s">
        <v>17</v>
      </c>
      <c r="I24" s="204"/>
      <c r="J24" s="23"/>
      <c r="K24" s="51"/>
    </row>
    <row r="25" spans="1:11" ht="20.25" thickTop="1" thickBot="1" x14ac:dyDescent="0.35">
      <c r="A25" s="52"/>
      <c r="B25" s="40"/>
      <c r="C25" s="25"/>
      <c r="D25" s="26"/>
      <c r="E25" s="26"/>
      <c r="F25" s="26"/>
      <c r="G25" s="26"/>
      <c r="H25" s="27"/>
      <c r="I25" s="26"/>
      <c r="J25" s="28"/>
      <c r="K25" s="53"/>
    </row>
    <row r="26" spans="1:11" ht="19.5" thickTop="1" x14ac:dyDescent="0.3">
      <c r="A26" s="52"/>
      <c r="B26" s="40"/>
      <c r="C26" s="25"/>
      <c r="D26" s="26"/>
      <c r="E26" s="26"/>
      <c r="F26" s="26"/>
      <c r="G26" s="26"/>
      <c r="H26" s="27"/>
      <c r="I26" s="26"/>
      <c r="J26" s="28"/>
      <c r="K26" s="53"/>
    </row>
    <row r="27" spans="1:11" ht="21" customHeight="1" x14ac:dyDescent="0.35">
      <c r="A27" s="188">
        <v>4</v>
      </c>
      <c r="B27" s="4">
        <v>44563</v>
      </c>
      <c r="C27" s="5" t="s">
        <v>23</v>
      </c>
      <c r="D27" s="36" t="s">
        <v>322</v>
      </c>
      <c r="E27" s="9" t="s">
        <v>21</v>
      </c>
      <c r="F27" s="10"/>
      <c r="G27" s="202" t="s">
        <v>43</v>
      </c>
      <c r="H27" s="11"/>
      <c r="I27" s="203" t="s">
        <v>320</v>
      </c>
      <c r="J27" s="17">
        <v>3067</v>
      </c>
      <c r="K27" s="50">
        <f>SUM(K19,J27)</f>
        <v>84467</v>
      </c>
    </row>
    <row r="28" spans="1:11" ht="18.75" customHeight="1" x14ac:dyDescent="0.3">
      <c r="A28" s="189"/>
      <c r="B28" s="7"/>
      <c r="C28" s="8"/>
      <c r="D28" s="32" t="s">
        <v>130</v>
      </c>
      <c r="E28" s="9" t="s">
        <v>4</v>
      </c>
      <c r="F28" s="10" t="s">
        <v>12</v>
      </c>
      <c r="G28" s="214"/>
      <c r="H28" s="11" t="s">
        <v>63</v>
      </c>
      <c r="I28" s="193"/>
      <c r="J28" s="12"/>
      <c r="K28" s="47"/>
    </row>
    <row r="29" spans="1:11" ht="18.75" customHeight="1" x14ac:dyDescent="0.3">
      <c r="A29" s="189"/>
      <c r="B29" s="7"/>
      <c r="C29" s="8"/>
      <c r="D29" s="9"/>
      <c r="E29" s="9" t="s">
        <v>5</v>
      </c>
      <c r="F29" s="10" t="s">
        <v>12</v>
      </c>
      <c r="G29" s="214"/>
      <c r="H29" s="11" t="s">
        <v>133</v>
      </c>
      <c r="I29" s="193"/>
      <c r="J29" s="12"/>
      <c r="K29" s="47"/>
    </row>
    <row r="30" spans="1:11" ht="18.75" customHeight="1" x14ac:dyDescent="0.3">
      <c r="A30" s="189"/>
      <c r="B30" s="7"/>
      <c r="C30" s="8"/>
      <c r="D30" s="9"/>
      <c r="E30" s="9" t="s">
        <v>6</v>
      </c>
      <c r="F30" s="10" t="s">
        <v>12</v>
      </c>
      <c r="G30" s="214"/>
      <c r="H30" s="22" t="s">
        <v>88</v>
      </c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7</v>
      </c>
      <c r="F31" s="10" t="s">
        <v>12</v>
      </c>
      <c r="G31" s="214"/>
      <c r="H31" s="11" t="s">
        <v>57</v>
      </c>
      <c r="I31" s="193"/>
      <c r="J31" s="12"/>
      <c r="K31" s="47"/>
    </row>
    <row r="32" spans="1:11" ht="19.5" customHeight="1" thickBot="1" x14ac:dyDescent="0.35">
      <c r="A32" s="201"/>
      <c r="B32" s="34"/>
      <c r="C32" s="19"/>
      <c r="D32" s="20"/>
      <c r="E32" s="20" t="s">
        <v>72</v>
      </c>
      <c r="F32" s="13" t="s">
        <v>14</v>
      </c>
      <c r="G32" s="214"/>
      <c r="H32" s="11" t="s">
        <v>56</v>
      </c>
      <c r="I32" s="204"/>
      <c r="J32" s="23"/>
      <c r="K32" s="51"/>
    </row>
    <row r="33" spans="1:11" ht="19.5" thickTop="1" x14ac:dyDescent="0.3">
      <c r="A33" s="52"/>
      <c r="B33" s="40"/>
      <c r="C33" s="25"/>
      <c r="D33" s="26"/>
      <c r="E33" s="26"/>
      <c r="F33" s="26"/>
      <c r="G33" s="26"/>
      <c r="H33" s="27"/>
      <c r="I33" s="26"/>
      <c r="J33" s="28"/>
      <c r="K33" s="53"/>
    </row>
    <row r="34" spans="1:11" ht="21" customHeight="1" x14ac:dyDescent="0.35">
      <c r="A34" s="188">
        <v>5</v>
      </c>
      <c r="B34" s="4">
        <v>44564</v>
      </c>
      <c r="C34" s="5" t="s">
        <v>35</v>
      </c>
      <c r="D34" s="36" t="s">
        <v>323</v>
      </c>
      <c r="E34" s="9" t="s">
        <v>21</v>
      </c>
      <c r="F34" s="10" t="s">
        <v>12</v>
      </c>
      <c r="G34" s="205" t="s">
        <v>32</v>
      </c>
      <c r="H34" s="11" t="s">
        <v>142</v>
      </c>
      <c r="I34" s="203" t="s">
        <v>320</v>
      </c>
      <c r="J34" s="17">
        <v>35783</v>
      </c>
      <c r="K34" s="50">
        <f>SUM(K27,J34)</f>
        <v>120250</v>
      </c>
    </row>
    <row r="35" spans="1:11" ht="18.75" customHeight="1" x14ac:dyDescent="0.3">
      <c r="A35" s="189"/>
      <c r="B35" s="7"/>
      <c r="C35" s="8"/>
      <c r="D35" s="32" t="s">
        <v>257</v>
      </c>
      <c r="E35" s="9" t="s">
        <v>4</v>
      </c>
      <c r="F35" s="13" t="s">
        <v>14</v>
      </c>
      <c r="G35" s="197"/>
      <c r="H35" s="11" t="s">
        <v>57</v>
      </c>
      <c r="I35" s="193"/>
      <c r="J35" s="12"/>
      <c r="K35" s="47"/>
    </row>
    <row r="36" spans="1:11" ht="18.75" customHeight="1" x14ac:dyDescent="0.3">
      <c r="A36" s="189"/>
      <c r="B36" s="7"/>
      <c r="C36" s="8"/>
      <c r="D36" s="9"/>
      <c r="E36" s="9" t="s">
        <v>5</v>
      </c>
      <c r="F36" s="13" t="s">
        <v>14</v>
      </c>
      <c r="G36" s="197"/>
      <c r="H36" s="11" t="s">
        <v>27</v>
      </c>
      <c r="I36" s="193"/>
      <c r="J36" s="12"/>
      <c r="K36" s="47"/>
    </row>
    <row r="37" spans="1:11" ht="18.75" customHeight="1" x14ac:dyDescent="0.3">
      <c r="A37" s="189"/>
      <c r="B37" s="7"/>
      <c r="C37" s="8"/>
      <c r="D37" s="9"/>
      <c r="E37" s="9" t="s">
        <v>6</v>
      </c>
      <c r="F37" s="13" t="s">
        <v>14</v>
      </c>
      <c r="G37" s="197"/>
      <c r="H37" s="22" t="s">
        <v>52</v>
      </c>
      <c r="I37" s="193"/>
      <c r="J37" s="12"/>
      <c r="K37" s="47"/>
    </row>
    <row r="38" spans="1:11" ht="18.75" customHeight="1" x14ac:dyDescent="0.3">
      <c r="A38" s="189"/>
      <c r="B38" s="7"/>
      <c r="C38" s="8"/>
      <c r="D38" s="9"/>
      <c r="E38" s="9" t="s">
        <v>7</v>
      </c>
      <c r="F38" s="10" t="s">
        <v>12</v>
      </c>
      <c r="G38" s="197"/>
      <c r="H38" s="11" t="s">
        <v>28</v>
      </c>
      <c r="I38" s="193"/>
      <c r="J38" s="12"/>
      <c r="K38" s="47"/>
    </row>
    <row r="39" spans="1:11" ht="19.5" customHeight="1" thickBot="1" x14ac:dyDescent="0.35">
      <c r="A39" s="201"/>
      <c r="B39" s="34"/>
      <c r="C39" s="19"/>
      <c r="D39" s="20"/>
      <c r="E39" s="20" t="s">
        <v>72</v>
      </c>
      <c r="F39" s="13" t="s">
        <v>14</v>
      </c>
      <c r="G39" s="197"/>
      <c r="H39" s="11" t="s">
        <v>56</v>
      </c>
      <c r="I39" s="204"/>
      <c r="J39" s="23"/>
      <c r="K39" s="51"/>
    </row>
    <row r="40" spans="1:11" ht="19.5" thickTop="1" x14ac:dyDescent="0.3">
      <c r="A40" s="52"/>
      <c r="B40" s="40"/>
      <c r="C40" s="25"/>
      <c r="D40" s="26"/>
      <c r="E40" s="26"/>
      <c r="F40" s="26"/>
      <c r="G40" s="26"/>
      <c r="H40" s="27"/>
      <c r="I40" s="26"/>
      <c r="J40" s="28"/>
      <c r="K40" s="53"/>
    </row>
    <row r="41" spans="1:11" ht="21" x14ac:dyDescent="0.35">
      <c r="A41" s="188">
        <v>6</v>
      </c>
      <c r="B41" s="4">
        <v>44564</v>
      </c>
      <c r="C41" s="5" t="s">
        <v>23</v>
      </c>
      <c r="D41" s="36" t="s">
        <v>324</v>
      </c>
      <c r="E41" s="9" t="s">
        <v>21</v>
      </c>
      <c r="F41" s="10"/>
      <c r="G41" s="205" t="s">
        <v>32</v>
      </c>
      <c r="H41" s="11"/>
      <c r="I41" s="203" t="s">
        <v>18</v>
      </c>
      <c r="J41" s="17">
        <v>44208</v>
      </c>
      <c r="K41" s="50">
        <f>SUM(K34,J41)</f>
        <v>164458</v>
      </c>
    </row>
    <row r="42" spans="1:11" ht="18.75" x14ac:dyDescent="0.3">
      <c r="A42" s="189"/>
      <c r="B42" s="7"/>
      <c r="C42" s="8"/>
      <c r="D42" s="32" t="s">
        <v>132</v>
      </c>
      <c r="E42" s="9" t="s">
        <v>4</v>
      </c>
      <c r="F42" s="13"/>
      <c r="G42" s="197"/>
      <c r="H42" s="11"/>
      <c r="I42" s="192"/>
      <c r="J42" s="12"/>
      <c r="K42" s="47"/>
    </row>
    <row r="43" spans="1:11" ht="18.75" x14ac:dyDescent="0.3">
      <c r="A43" s="189"/>
      <c r="B43" s="7"/>
      <c r="C43" s="8"/>
      <c r="D43" s="9"/>
      <c r="E43" s="9" t="s">
        <v>5</v>
      </c>
      <c r="F43" s="13" t="s">
        <v>14</v>
      </c>
      <c r="G43" s="197"/>
      <c r="H43" s="11" t="s">
        <v>142</v>
      </c>
      <c r="I43" s="192"/>
      <c r="J43" s="12"/>
      <c r="K43" s="47"/>
    </row>
    <row r="44" spans="1:11" ht="18.75" x14ac:dyDescent="0.3">
      <c r="A44" s="189"/>
      <c r="B44" s="7"/>
      <c r="C44" s="8"/>
      <c r="D44" s="9"/>
      <c r="E44" s="9" t="s">
        <v>6</v>
      </c>
      <c r="F44" s="13" t="s">
        <v>14</v>
      </c>
      <c r="G44" s="197"/>
      <c r="H44" s="11" t="s">
        <v>28</v>
      </c>
      <c r="I44" s="192"/>
      <c r="J44" s="12"/>
      <c r="K44" s="47"/>
    </row>
    <row r="45" spans="1:11" ht="18.75" x14ac:dyDescent="0.3">
      <c r="A45" s="189"/>
      <c r="B45" s="7"/>
      <c r="C45" s="8"/>
      <c r="D45" s="9"/>
      <c r="E45" s="9" t="s">
        <v>7</v>
      </c>
      <c r="F45" s="13" t="s">
        <v>14</v>
      </c>
      <c r="G45" s="197"/>
      <c r="H45" s="11" t="s">
        <v>13</v>
      </c>
      <c r="I45" s="192"/>
      <c r="J45" s="12"/>
      <c r="K45" s="47"/>
    </row>
    <row r="46" spans="1:11" ht="19.5" thickBot="1" x14ac:dyDescent="0.35">
      <c r="A46" s="201"/>
      <c r="B46" s="34"/>
      <c r="C46" s="19"/>
      <c r="D46" s="20"/>
      <c r="E46" s="20" t="s">
        <v>72</v>
      </c>
      <c r="F46" s="13" t="s">
        <v>14</v>
      </c>
      <c r="G46" s="197"/>
      <c r="H46" s="11" t="s">
        <v>88</v>
      </c>
      <c r="I46" s="221"/>
      <c r="J46" s="23"/>
      <c r="K46" s="51"/>
    </row>
    <row r="47" spans="1:11" ht="19.5" thickTop="1" x14ac:dyDescent="0.3">
      <c r="A47" s="52"/>
      <c r="B47" s="40"/>
      <c r="C47" s="25"/>
      <c r="D47" s="26"/>
      <c r="E47" s="26"/>
      <c r="F47" s="26"/>
      <c r="G47" s="26"/>
      <c r="H47" s="27"/>
      <c r="I47" s="26"/>
      <c r="J47" s="28"/>
      <c r="K47" s="53"/>
    </row>
    <row r="48" spans="1:11" ht="21" customHeight="1" x14ac:dyDescent="0.35">
      <c r="A48" s="188">
        <v>7</v>
      </c>
      <c r="B48" s="4">
        <v>44565</v>
      </c>
      <c r="C48" s="5" t="s">
        <v>104</v>
      </c>
      <c r="D48" s="36" t="s">
        <v>325</v>
      </c>
      <c r="E48" s="9" t="s">
        <v>21</v>
      </c>
      <c r="F48" s="10" t="s">
        <v>12</v>
      </c>
      <c r="G48" s="202" t="s">
        <v>43</v>
      </c>
      <c r="H48" s="22" t="s">
        <v>52</v>
      </c>
      <c r="I48" s="203" t="s">
        <v>320</v>
      </c>
      <c r="J48" s="17">
        <v>7106</v>
      </c>
      <c r="K48" s="50">
        <f>SUM(K41,J48)</f>
        <v>171564</v>
      </c>
    </row>
    <row r="49" spans="1:11" ht="18.75" customHeight="1" x14ac:dyDescent="0.3">
      <c r="A49" s="189"/>
      <c r="B49" s="7"/>
      <c r="C49" s="8"/>
      <c r="D49" s="32" t="s">
        <v>326</v>
      </c>
      <c r="E49" s="9" t="s">
        <v>4</v>
      </c>
      <c r="F49" s="13" t="s">
        <v>14</v>
      </c>
      <c r="G49" s="214"/>
      <c r="H49" s="11" t="s">
        <v>86</v>
      </c>
      <c r="I49" s="193"/>
      <c r="J49" s="12"/>
      <c r="K49" s="47"/>
    </row>
    <row r="50" spans="1:11" ht="18.75" customHeight="1" x14ac:dyDescent="0.3">
      <c r="A50" s="189"/>
      <c r="B50" s="7"/>
      <c r="C50" s="8"/>
      <c r="D50" s="9"/>
      <c r="E50" s="9" t="s">
        <v>5</v>
      </c>
      <c r="F50" s="13" t="s">
        <v>14</v>
      </c>
      <c r="G50" s="214"/>
      <c r="H50" s="11" t="s">
        <v>63</v>
      </c>
      <c r="I50" s="193"/>
      <c r="J50" s="12"/>
      <c r="K50" s="47"/>
    </row>
    <row r="51" spans="1:11" ht="18.75" customHeight="1" x14ac:dyDescent="0.3">
      <c r="A51" s="189"/>
      <c r="B51" s="7"/>
      <c r="C51" s="8"/>
      <c r="D51" s="9"/>
      <c r="E51" s="9" t="s">
        <v>6</v>
      </c>
      <c r="F51" s="10" t="s">
        <v>12</v>
      </c>
      <c r="G51" s="214"/>
      <c r="H51" s="11" t="s">
        <v>17</v>
      </c>
      <c r="I51" s="193"/>
      <c r="J51" s="12"/>
      <c r="K51" s="47"/>
    </row>
    <row r="52" spans="1:11" ht="18.75" customHeight="1" x14ac:dyDescent="0.3">
      <c r="A52" s="189"/>
      <c r="B52" s="7"/>
      <c r="C52" s="8"/>
      <c r="D52" s="9"/>
      <c r="E52" s="9" t="s">
        <v>7</v>
      </c>
      <c r="F52" s="10" t="s">
        <v>12</v>
      </c>
      <c r="G52" s="214"/>
      <c r="H52" s="22" t="s">
        <v>52</v>
      </c>
      <c r="I52" s="193"/>
      <c r="J52" s="12"/>
      <c r="K52" s="47"/>
    </row>
    <row r="53" spans="1:11" ht="19.5" customHeight="1" thickBot="1" x14ac:dyDescent="0.35">
      <c r="A53" s="201"/>
      <c r="B53" s="34"/>
      <c r="C53" s="19"/>
      <c r="D53" s="20"/>
      <c r="E53" s="20" t="s">
        <v>72</v>
      </c>
      <c r="F53" s="10" t="s">
        <v>12</v>
      </c>
      <c r="G53" s="214"/>
      <c r="H53" s="11" t="s">
        <v>29</v>
      </c>
      <c r="I53" s="204"/>
      <c r="J53" s="23"/>
      <c r="K53" s="51"/>
    </row>
    <row r="54" spans="1:11" ht="19.5" thickTop="1" x14ac:dyDescent="0.3">
      <c r="A54" s="52"/>
      <c r="B54" s="40"/>
      <c r="C54" s="25"/>
      <c r="D54" s="26"/>
      <c r="E54" s="26"/>
      <c r="F54" s="26"/>
      <c r="G54" s="26"/>
      <c r="H54" s="27"/>
      <c r="I54" s="26"/>
      <c r="J54" s="28"/>
      <c r="K54" s="53"/>
    </row>
    <row r="55" spans="1:11" ht="21" customHeight="1" x14ac:dyDescent="0.35">
      <c r="A55" s="188">
        <v>8</v>
      </c>
      <c r="B55" s="4">
        <v>44565</v>
      </c>
      <c r="C55" s="5" t="s">
        <v>35</v>
      </c>
      <c r="D55" s="44" t="s">
        <v>327</v>
      </c>
      <c r="E55" s="9" t="s">
        <v>21</v>
      </c>
      <c r="F55" s="10"/>
      <c r="G55" s="205" t="s">
        <v>32</v>
      </c>
      <c r="H55" s="22"/>
      <c r="I55" s="203" t="s">
        <v>18</v>
      </c>
      <c r="J55" s="17">
        <v>44433</v>
      </c>
      <c r="K55" s="50">
        <f>SUM(K48,J55)</f>
        <v>215997</v>
      </c>
    </row>
    <row r="56" spans="1:11" ht="18.75" customHeight="1" x14ac:dyDescent="0.3">
      <c r="A56" s="189"/>
      <c r="B56" s="7"/>
      <c r="C56" s="8"/>
      <c r="D56" s="32" t="s">
        <v>328</v>
      </c>
      <c r="E56" s="9" t="s">
        <v>4</v>
      </c>
      <c r="F56" s="13"/>
      <c r="G56" s="197"/>
      <c r="H56" s="11"/>
      <c r="I56" s="192"/>
      <c r="J56" s="12"/>
      <c r="K56" s="47"/>
    </row>
    <row r="57" spans="1:11" ht="18.75" customHeight="1" x14ac:dyDescent="0.3">
      <c r="A57" s="189"/>
      <c r="B57" s="7"/>
      <c r="C57" s="8"/>
      <c r="D57" s="9"/>
      <c r="E57" s="9" t="s">
        <v>5</v>
      </c>
      <c r="F57" s="13" t="s">
        <v>14</v>
      </c>
      <c r="G57" s="197"/>
      <c r="H57" s="11" t="s">
        <v>56</v>
      </c>
      <c r="I57" s="192"/>
      <c r="J57" s="12"/>
      <c r="K57" s="47"/>
    </row>
    <row r="58" spans="1:11" ht="18.75" customHeight="1" x14ac:dyDescent="0.3">
      <c r="A58" s="189"/>
      <c r="B58" s="7"/>
      <c r="C58" s="8"/>
      <c r="D58" s="9"/>
      <c r="E58" s="9" t="s">
        <v>6</v>
      </c>
      <c r="F58" s="13" t="s">
        <v>14</v>
      </c>
      <c r="G58" s="197"/>
      <c r="H58" s="11" t="s">
        <v>68</v>
      </c>
      <c r="I58" s="192"/>
      <c r="J58" s="12"/>
      <c r="K58" s="47"/>
    </row>
    <row r="59" spans="1:11" ht="18.75" customHeight="1" x14ac:dyDescent="0.3">
      <c r="A59" s="189"/>
      <c r="B59" s="7"/>
      <c r="C59" s="8"/>
      <c r="D59" s="9"/>
      <c r="E59" s="9" t="s">
        <v>7</v>
      </c>
      <c r="F59" s="13" t="s">
        <v>14</v>
      </c>
      <c r="G59" s="197"/>
      <c r="H59" s="22" t="s">
        <v>47</v>
      </c>
      <c r="I59" s="192"/>
      <c r="J59" s="12"/>
      <c r="K59" s="47"/>
    </row>
    <row r="60" spans="1:11" ht="19.5" customHeight="1" thickBot="1" x14ac:dyDescent="0.35">
      <c r="A60" s="201"/>
      <c r="B60" s="34"/>
      <c r="C60" s="19"/>
      <c r="D60" s="20"/>
      <c r="E60" s="20" t="s">
        <v>72</v>
      </c>
      <c r="F60" s="13" t="s">
        <v>14</v>
      </c>
      <c r="G60" s="197"/>
      <c r="H60" s="22" t="s">
        <v>45</v>
      </c>
      <c r="I60" s="221"/>
      <c r="J60" s="23"/>
      <c r="K60" s="51"/>
    </row>
    <row r="61" spans="1:11" ht="19.5" thickTop="1" x14ac:dyDescent="0.3">
      <c r="A61" s="52"/>
      <c r="B61" s="40"/>
      <c r="C61" s="25"/>
      <c r="D61" s="26"/>
      <c r="E61" s="26"/>
      <c r="F61" s="26"/>
      <c r="G61" s="26"/>
      <c r="H61" s="27"/>
      <c r="I61" s="26"/>
      <c r="J61" s="28"/>
      <c r="K61" s="53"/>
    </row>
    <row r="62" spans="1:11" ht="21" x14ac:dyDescent="0.35">
      <c r="A62" s="188">
        <v>9</v>
      </c>
      <c r="B62" s="4">
        <v>44565</v>
      </c>
      <c r="C62" s="5" t="s">
        <v>23</v>
      </c>
      <c r="D62" s="44" t="s">
        <v>329</v>
      </c>
      <c r="E62" s="9" t="s">
        <v>21</v>
      </c>
      <c r="F62" s="13" t="s">
        <v>14</v>
      </c>
      <c r="G62" s="206" t="s">
        <v>38</v>
      </c>
      <c r="H62" s="22" t="s">
        <v>93</v>
      </c>
      <c r="I62" s="203" t="s">
        <v>320</v>
      </c>
      <c r="J62" s="17">
        <v>12499</v>
      </c>
      <c r="K62" s="50">
        <f>SUM(K55,J62)</f>
        <v>228496</v>
      </c>
    </row>
    <row r="63" spans="1:11" ht="18.75" x14ac:dyDescent="0.3">
      <c r="A63" s="189"/>
      <c r="B63" s="7"/>
      <c r="C63" s="8"/>
      <c r="D63" s="32" t="s">
        <v>330</v>
      </c>
      <c r="E63" s="9" t="s">
        <v>4</v>
      </c>
      <c r="F63" s="10" t="s">
        <v>12</v>
      </c>
      <c r="G63" s="207"/>
      <c r="H63" s="11" t="s">
        <v>63</v>
      </c>
      <c r="I63" s="193"/>
      <c r="J63" s="12"/>
      <c r="K63" s="47"/>
    </row>
    <row r="64" spans="1:11" ht="18.75" x14ac:dyDescent="0.3">
      <c r="A64" s="189"/>
      <c r="B64" s="7"/>
      <c r="C64" s="8"/>
      <c r="D64" s="9"/>
      <c r="E64" s="9" t="s">
        <v>5</v>
      </c>
      <c r="F64" s="10" t="s">
        <v>12</v>
      </c>
      <c r="G64" s="207"/>
      <c r="H64" s="11" t="s">
        <v>44</v>
      </c>
      <c r="I64" s="193"/>
      <c r="J64" s="12"/>
      <c r="K64" s="47"/>
    </row>
    <row r="65" spans="1:11" ht="18.75" x14ac:dyDescent="0.3">
      <c r="A65" s="189"/>
      <c r="B65" s="7"/>
      <c r="C65" s="8"/>
      <c r="D65" s="9"/>
      <c r="E65" s="9" t="s">
        <v>6</v>
      </c>
      <c r="F65" s="13" t="s">
        <v>14</v>
      </c>
      <c r="G65" s="207"/>
      <c r="H65" s="11" t="s">
        <v>63</v>
      </c>
      <c r="I65" s="193"/>
      <c r="J65" s="12"/>
      <c r="K65" s="47"/>
    </row>
    <row r="66" spans="1:11" ht="18.75" x14ac:dyDescent="0.3">
      <c r="A66" s="189"/>
      <c r="B66" s="7"/>
      <c r="C66" s="8"/>
      <c r="D66" s="9"/>
      <c r="E66" s="9" t="s">
        <v>7</v>
      </c>
      <c r="F66" s="13" t="s">
        <v>14</v>
      </c>
      <c r="G66" s="207"/>
      <c r="H66" s="22" t="s">
        <v>52</v>
      </c>
      <c r="I66" s="193"/>
      <c r="J66" s="12"/>
      <c r="K66" s="47"/>
    </row>
    <row r="67" spans="1:11" ht="19.5" thickBot="1" x14ac:dyDescent="0.35">
      <c r="A67" s="201"/>
      <c r="B67" s="34"/>
      <c r="C67" s="19"/>
      <c r="D67" s="20"/>
      <c r="E67" s="20" t="s">
        <v>72</v>
      </c>
      <c r="F67" s="10" t="s">
        <v>12</v>
      </c>
      <c r="G67" s="207"/>
      <c r="H67" s="22" t="s">
        <v>52</v>
      </c>
      <c r="I67" s="204"/>
      <c r="J67" s="23"/>
      <c r="K67" s="51"/>
    </row>
    <row r="68" spans="1:11" ht="19.5" thickTop="1" x14ac:dyDescent="0.3">
      <c r="A68" s="52"/>
      <c r="B68" s="40"/>
      <c r="C68" s="25"/>
      <c r="D68" s="26"/>
      <c r="E68" s="26"/>
      <c r="F68" s="26"/>
      <c r="G68" s="26"/>
      <c r="H68" s="27"/>
      <c r="I68" s="26"/>
      <c r="J68" s="28"/>
      <c r="K68" s="53"/>
    </row>
    <row r="69" spans="1:11" ht="21" customHeight="1" x14ac:dyDescent="0.35">
      <c r="A69" s="188">
        <v>10</v>
      </c>
      <c r="B69" s="4">
        <v>44566</v>
      </c>
      <c r="C69" s="5" t="s">
        <v>35</v>
      </c>
      <c r="D69" s="44" t="s">
        <v>331</v>
      </c>
      <c r="E69" s="9" t="s">
        <v>21</v>
      </c>
      <c r="F69" s="13"/>
      <c r="G69" s="205" t="s">
        <v>32</v>
      </c>
      <c r="H69" s="22"/>
      <c r="I69" s="203" t="s">
        <v>320</v>
      </c>
      <c r="J69" s="17">
        <v>44221</v>
      </c>
      <c r="K69" s="50">
        <f>SUM(K62,J69)</f>
        <v>272717</v>
      </c>
    </row>
    <row r="70" spans="1:11" ht="18.75" customHeight="1" x14ac:dyDescent="0.3">
      <c r="A70" s="189"/>
      <c r="B70" s="7"/>
      <c r="C70" s="8"/>
      <c r="D70" s="32" t="s">
        <v>332</v>
      </c>
      <c r="E70" s="9" t="s">
        <v>4</v>
      </c>
      <c r="F70" s="10"/>
      <c r="G70" s="197"/>
      <c r="H70" s="11"/>
      <c r="I70" s="193"/>
      <c r="J70" s="12"/>
      <c r="K70" s="47"/>
    </row>
    <row r="71" spans="1:11" ht="18.75" customHeight="1" x14ac:dyDescent="0.3">
      <c r="A71" s="189"/>
      <c r="B71" s="7"/>
      <c r="C71" s="8"/>
      <c r="D71" s="9"/>
      <c r="E71" s="9" t="s">
        <v>5</v>
      </c>
      <c r="F71" s="13" t="s">
        <v>14</v>
      </c>
      <c r="G71" s="197"/>
      <c r="H71" s="11" t="s">
        <v>26</v>
      </c>
      <c r="I71" s="193"/>
      <c r="J71" s="12"/>
      <c r="K71" s="47"/>
    </row>
    <row r="72" spans="1:11" ht="18.75" customHeight="1" x14ac:dyDescent="0.3">
      <c r="A72" s="189"/>
      <c r="B72" s="7"/>
      <c r="C72" s="8"/>
      <c r="D72" s="9"/>
      <c r="E72" s="9" t="s">
        <v>6</v>
      </c>
      <c r="F72" s="13" t="s">
        <v>14</v>
      </c>
      <c r="G72" s="197"/>
      <c r="H72" s="11" t="s">
        <v>142</v>
      </c>
      <c r="I72" s="193"/>
      <c r="J72" s="12"/>
      <c r="K72" s="47"/>
    </row>
    <row r="73" spans="1:11" ht="18.75" customHeight="1" x14ac:dyDescent="0.3">
      <c r="A73" s="189"/>
      <c r="B73" s="7"/>
      <c r="C73" s="8"/>
      <c r="D73" s="9"/>
      <c r="E73" s="9" t="s">
        <v>7</v>
      </c>
      <c r="F73" s="13" t="s">
        <v>14</v>
      </c>
      <c r="G73" s="197"/>
      <c r="H73" s="22" t="s">
        <v>333</v>
      </c>
      <c r="I73" s="193"/>
      <c r="J73" s="12"/>
      <c r="K73" s="47"/>
    </row>
    <row r="74" spans="1:11" ht="19.5" customHeight="1" thickBot="1" x14ac:dyDescent="0.35">
      <c r="A74" s="201"/>
      <c r="B74" s="34"/>
      <c r="C74" s="19"/>
      <c r="D74" s="20"/>
      <c r="E74" s="20" t="s">
        <v>72</v>
      </c>
      <c r="F74" s="13" t="s">
        <v>14</v>
      </c>
      <c r="G74" s="197"/>
      <c r="H74" s="11" t="s">
        <v>56</v>
      </c>
      <c r="I74" s="204"/>
      <c r="J74" s="23"/>
      <c r="K74" s="51"/>
    </row>
    <row r="75" spans="1:11" ht="19.5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11</v>
      </c>
      <c r="B76" s="4">
        <v>44566</v>
      </c>
      <c r="C76" s="5" t="s">
        <v>23</v>
      </c>
      <c r="D76" s="44" t="s">
        <v>334</v>
      </c>
      <c r="E76" s="9" t="s">
        <v>21</v>
      </c>
      <c r="F76" s="13" t="s">
        <v>14</v>
      </c>
      <c r="G76" s="202" t="s">
        <v>43</v>
      </c>
      <c r="H76" s="22" t="s">
        <v>133</v>
      </c>
      <c r="I76" s="203" t="s">
        <v>320</v>
      </c>
      <c r="J76" s="17">
        <v>8947</v>
      </c>
      <c r="K76" s="50">
        <f>SUM(K69,J76)</f>
        <v>281664</v>
      </c>
    </row>
    <row r="77" spans="1:11" ht="18.75" customHeight="1" x14ac:dyDescent="0.3">
      <c r="A77" s="189"/>
      <c r="B77" s="7"/>
      <c r="C77" s="8"/>
      <c r="D77" s="32" t="s">
        <v>335</v>
      </c>
      <c r="E77" s="9" t="s">
        <v>4</v>
      </c>
      <c r="F77" s="10" t="s">
        <v>12</v>
      </c>
      <c r="G77" s="214"/>
      <c r="H77" s="11" t="s">
        <v>88</v>
      </c>
      <c r="I77" s="193"/>
      <c r="J77" s="12"/>
      <c r="K77" s="47"/>
    </row>
    <row r="78" spans="1:11" ht="18.75" customHeight="1" x14ac:dyDescent="0.3">
      <c r="A78" s="189"/>
      <c r="B78" s="7"/>
      <c r="C78" s="8"/>
      <c r="D78" s="9"/>
      <c r="E78" s="9" t="s">
        <v>5</v>
      </c>
      <c r="F78" s="10" t="s">
        <v>12</v>
      </c>
      <c r="G78" s="214"/>
      <c r="H78" s="11" t="s">
        <v>56</v>
      </c>
      <c r="I78" s="193"/>
      <c r="J78" s="12"/>
      <c r="K78" s="47"/>
    </row>
    <row r="79" spans="1:11" ht="18.75" customHeight="1" x14ac:dyDescent="0.3">
      <c r="A79" s="189"/>
      <c r="B79" s="7"/>
      <c r="C79" s="8"/>
      <c r="D79" s="9"/>
      <c r="E79" s="9" t="s">
        <v>6</v>
      </c>
      <c r="F79" s="13" t="s">
        <v>14</v>
      </c>
      <c r="G79" s="214"/>
      <c r="H79" s="11" t="s">
        <v>65</v>
      </c>
      <c r="I79" s="193"/>
      <c r="J79" s="12"/>
      <c r="K79" s="47"/>
    </row>
    <row r="80" spans="1:11" ht="18.75" customHeight="1" x14ac:dyDescent="0.3">
      <c r="A80" s="189"/>
      <c r="B80" s="7"/>
      <c r="C80" s="8"/>
      <c r="D80" s="9"/>
      <c r="E80" s="9" t="s">
        <v>7</v>
      </c>
      <c r="F80" s="10" t="s">
        <v>12</v>
      </c>
      <c r="G80" s="214"/>
      <c r="H80" s="11" t="s">
        <v>56</v>
      </c>
      <c r="I80" s="193"/>
      <c r="J80" s="12"/>
      <c r="K80" s="47"/>
    </row>
    <row r="81" spans="1:11" ht="19.5" customHeight="1" thickBot="1" x14ac:dyDescent="0.35">
      <c r="A81" s="201"/>
      <c r="B81" s="34"/>
      <c r="C81" s="19"/>
      <c r="D81" s="20"/>
      <c r="E81" s="20" t="s">
        <v>72</v>
      </c>
      <c r="F81" s="13" t="s">
        <v>14</v>
      </c>
      <c r="G81" s="214"/>
      <c r="H81" s="11" t="s">
        <v>47</v>
      </c>
      <c r="I81" s="204"/>
      <c r="J81" s="23"/>
      <c r="K81" s="51"/>
    </row>
    <row r="82" spans="1:11" ht="19.5" thickTop="1" x14ac:dyDescent="0.3">
      <c r="A82" s="52"/>
      <c r="B82" s="40"/>
      <c r="C82" s="25"/>
      <c r="D82" s="26"/>
      <c r="E82" s="26"/>
      <c r="F82" s="26"/>
      <c r="G82" s="26"/>
      <c r="H82" s="27"/>
      <c r="I82" s="26"/>
      <c r="J82" s="28"/>
      <c r="K82" s="53"/>
    </row>
    <row r="83" spans="1:11" ht="21" customHeight="1" x14ac:dyDescent="0.35">
      <c r="A83" s="188">
        <v>12</v>
      </c>
      <c r="B83" s="4">
        <v>44567</v>
      </c>
      <c r="C83" s="5" t="s">
        <v>35</v>
      </c>
      <c r="D83" s="44" t="s">
        <v>336</v>
      </c>
      <c r="E83" s="9" t="s">
        <v>21</v>
      </c>
      <c r="F83" s="13"/>
      <c r="G83" s="205" t="s">
        <v>32</v>
      </c>
      <c r="H83" s="22"/>
      <c r="I83" s="203" t="s">
        <v>320</v>
      </c>
      <c r="J83" s="17">
        <v>43588</v>
      </c>
      <c r="K83" s="50">
        <f>SUM(K76,J83)</f>
        <v>325252</v>
      </c>
    </row>
    <row r="84" spans="1:11" ht="18.75" customHeight="1" x14ac:dyDescent="0.3">
      <c r="A84" s="189"/>
      <c r="B84" s="7"/>
      <c r="C84" s="8"/>
      <c r="D84" s="32" t="s">
        <v>337</v>
      </c>
      <c r="E84" s="9" t="s">
        <v>4</v>
      </c>
      <c r="F84" s="10"/>
      <c r="G84" s="197"/>
      <c r="H84" s="11"/>
      <c r="I84" s="193"/>
      <c r="J84" s="12"/>
      <c r="K84" s="47"/>
    </row>
    <row r="85" spans="1:11" ht="18.75" customHeight="1" x14ac:dyDescent="0.3">
      <c r="A85" s="189"/>
      <c r="B85" s="7"/>
      <c r="C85" s="8"/>
      <c r="D85" s="9"/>
      <c r="E85" s="9" t="s">
        <v>5</v>
      </c>
      <c r="F85" s="13" t="s">
        <v>14</v>
      </c>
      <c r="G85" s="197"/>
      <c r="H85" s="11" t="s">
        <v>55</v>
      </c>
      <c r="I85" s="193"/>
      <c r="J85" s="12"/>
      <c r="K85" s="47"/>
    </row>
    <row r="86" spans="1:11" ht="18.75" customHeight="1" x14ac:dyDescent="0.3">
      <c r="A86" s="189"/>
      <c r="B86" s="7"/>
      <c r="C86" s="8"/>
      <c r="D86" s="9"/>
      <c r="E86" s="9" t="s">
        <v>6</v>
      </c>
      <c r="F86" s="13" t="s">
        <v>14</v>
      </c>
      <c r="G86" s="197"/>
      <c r="H86" s="11" t="s">
        <v>47</v>
      </c>
      <c r="I86" s="193"/>
      <c r="J86" s="12"/>
      <c r="K86" s="47"/>
    </row>
    <row r="87" spans="1:11" ht="18.75" customHeight="1" x14ac:dyDescent="0.3">
      <c r="A87" s="189"/>
      <c r="B87" s="7"/>
      <c r="C87" s="8"/>
      <c r="D87" s="9"/>
      <c r="E87" s="9" t="s">
        <v>7</v>
      </c>
      <c r="F87" s="13" t="s">
        <v>14</v>
      </c>
      <c r="G87" s="197"/>
      <c r="H87" s="11" t="s">
        <v>65</v>
      </c>
      <c r="I87" s="193"/>
      <c r="J87" s="12"/>
      <c r="K87" s="47"/>
    </row>
    <row r="88" spans="1:11" ht="19.5" customHeight="1" thickBot="1" x14ac:dyDescent="0.35">
      <c r="A88" s="201"/>
      <c r="B88" s="34"/>
      <c r="C88" s="19"/>
      <c r="D88" s="20"/>
      <c r="E88" s="20" t="s">
        <v>72</v>
      </c>
      <c r="F88" s="13" t="s">
        <v>14</v>
      </c>
      <c r="G88" s="197"/>
      <c r="H88" s="11" t="s">
        <v>338</v>
      </c>
      <c r="I88" s="204"/>
      <c r="J88" s="23"/>
      <c r="K88" s="51"/>
    </row>
    <row r="89" spans="1:11" ht="19.5" thickTop="1" x14ac:dyDescent="0.3">
      <c r="A89" s="52"/>
      <c r="B89" s="40"/>
      <c r="C89" s="25"/>
      <c r="D89" s="26"/>
      <c r="E89" s="26"/>
      <c r="F89" s="26"/>
      <c r="G89" s="26"/>
      <c r="H89" s="27"/>
      <c r="I89" s="26"/>
      <c r="J89" s="28"/>
      <c r="K89" s="53"/>
    </row>
    <row r="90" spans="1:11" ht="21" x14ac:dyDescent="0.35">
      <c r="A90" s="188">
        <v>13</v>
      </c>
      <c r="B90" s="4">
        <v>44567</v>
      </c>
      <c r="C90" s="5" t="s">
        <v>23</v>
      </c>
      <c r="D90" s="44" t="s">
        <v>339</v>
      </c>
      <c r="E90" s="9" t="s">
        <v>21</v>
      </c>
      <c r="F90" s="13"/>
      <c r="G90" s="205" t="s">
        <v>32</v>
      </c>
      <c r="H90" s="22"/>
      <c r="I90" s="203" t="s">
        <v>320</v>
      </c>
      <c r="J90" s="17">
        <v>44088</v>
      </c>
      <c r="K90" s="50">
        <f>SUM(K83,J90)</f>
        <v>369340</v>
      </c>
    </row>
    <row r="91" spans="1:11" ht="18.75" x14ac:dyDescent="0.3">
      <c r="A91" s="189"/>
      <c r="B91" s="7"/>
      <c r="C91" s="8"/>
      <c r="D91" s="32" t="s">
        <v>340</v>
      </c>
      <c r="E91" s="9" t="s">
        <v>4</v>
      </c>
      <c r="F91" s="10"/>
      <c r="G91" s="197"/>
      <c r="H91" s="11"/>
      <c r="I91" s="193"/>
      <c r="J91" s="12"/>
      <c r="K91" s="47"/>
    </row>
    <row r="92" spans="1:11" ht="18.75" x14ac:dyDescent="0.3">
      <c r="A92" s="189"/>
      <c r="B92" s="7"/>
      <c r="C92" s="8"/>
      <c r="D92" s="9"/>
      <c r="E92" s="9" t="s">
        <v>5</v>
      </c>
      <c r="F92" s="13" t="s">
        <v>14</v>
      </c>
      <c r="G92" s="197"/>
      <c r="H92" s="11" t="s">
        <v>45</v>
      </c>
      <c r="I92" s="193"/>
      <c r="J92" s="12"/>
      <c r="K92" s="47"/>
    </row>
    <row r="93" spans="1:11" ht="18.75" x14ac:dyDescent="0.3">
      <c r="A93" s="189"/>
      <c r="B93" s="7"/>
      <c r="C93" s="8"/>
      <c r="D93" s="9"/>
      <c r="E93" s="9" t="s">
        <v>6</v>
      </c>
      <c r="F93" s="13" t="s">
        <v>14</v>
      </c>
      <c r="G93" s="197"/>
      <c r="H93" s="11" t="s">
        <v>25</v>
      </c>
      <c r="I93" s="193"/>
      <c r="J93" s="12"/>
      <c r="K93" s="47"/>
    </row>
    <row r="94" spans="1:11" ht="18.75" x14ac:dyDescent="0.3">
      <c r="A94" s="189"/>
      <c r="B94" s="7"/>
      <c r="C94" s="8"/>
      <c r="D94" s="9"/>
      <c r="E94" s="9" t="s">
        <v>7</v>
      </c>
      <c r="F94" s="13" t="s">
        <v>14</v>
      </c>
      <c r="G94" s="197"/>
      <c r="H94" s="11" t="s">
        <v>16</v>
      </c>
      <c r="I94" s="193"/>
      <c r="J94" s="12"/>
      <c r="K94" s="47"/>
    </row>
    <row r="95" spans="1:11" ht="19.5" thickBot="1" x14ac:dyDescent="0.35">
      <c r="A95" s="201"/>
      <c r="B95" s="34"/>
      <c r="C95" s="19"/>
      <c r="D95" s="20"/>
      <c r="E95" s="20" t="s">
        <v>72</v>
      </c>
      <c r="F95" s="13" t="s">
        <v>14</v>
      </c>
      <c r="G95" s="197"/>
      <c r="H95" s="11" t="s">
        <v>93</v>
      </c>
      <c r="I95" s="204"/>
      <c r="J95" s="23"/>
      <c r="K95" s="51"/>
    </row>
    <row r="96" spans="1:11" ht="19.5" thickTop="1" x14ac:dyDescent="0.3">
      <c r="A96" s="52"/>
      <c r="B96" s="40"/>
      <c r="C96" s="25"/>
      <c r="D96" s="26"/>
      <c r="E96" s="26"/>
      <c r="F96" s="26"/>
      <c r="G96" s="26"/>
      <c r="H96" s="27"/>
      <c r="I96" s="26"/>
      <c r="J96" s="28"/>
      <c r="K96" s="53"/>
    </row>
    <row r="97" spans="1:11" ht="21" x14ac:dyDescent="0.35">
      <c r="A97" s="188">
        <v>14</v>
      </c>
      <c r="B97" s="4">
        <v>44568</v>
      </c>
      <c r="C97" s="5" t="s">
        <v>104</v>
      </c>
      <c r="D97" s="44" t="s">
        <v>341</v>
      </c>
      <c r="E97" s="9" t="s">
        <v>21</v>
      </c>
      <c r="F97" s="13" t="s">
        <v>14</v>
      </c>
      <c r="G97" s="205" t="s">
        <v>32</v>
      </c>
      <c r="H97" s="22" t="s">
        <v>33</v>
      </c>
      <c r="I97" s="203" t="s">
        <v>320</v>
      </c>
      <c r="J97" s="17">
        <v>46447</v>
      </c>
      <c r="K97" s="50">
        <f>SUM(K90,J97)</f>
        <v>415787</v>
      </c>
    </row>
    <row r="98" spans="1:11" ht="18.75" x14ac:dyDescent="0.3">
      <c r="A98" s="189"/>
      <c r="B98" s="7"/>
      <c r="C98" s="8"/>
      <c r="D98" s="32" t="s">
        <v>342</v>
      </c>
      <c r="E98" s="9" t="s">
        <v>4</v>
      </c>
      <c r="F98" s="13" t="s">
        <v>14</v>
      </c>
      <c r="G98" s="197"/>
      <c r="H98" s="11" t="s">
        <v>29</v>
      </c>
      <c r="I98" s="193"/>
      <c r="J98" s="12"/>
      <c r="K98" s="47"/>
    </row>
    <row r="99" spans="1:11" ht="18.75" x14ac:dyDescent="0.3">
      <c r="A99" s="189"/>
      <c r="B99" s="7"/>
      <c r="C99" s="8"/>
      <c r="D99" s="9"/>
      <c r="E99" s="9" t="s">
        <v>5</v>
      </c>
      <c r="F99" s="13" t="s">
        <v>14</v>
      </c>
      <c r="G99" s="197"/>
      <c r="H99" s="11" t="s">
        <v>45</v>
      </c>
      <c r="I99" s="193"/>
      <c r="J99" s="12"/>
      <c r="K99" s="47"/>
    </row>
    <row r="100" spans="1:11" ht="18.75" x14ac:dyDescent="0.3">
      <c r="A100" s="189"/>
      <c r="B100" s="7"/>
      <c r="C100" s="8"/>
      <c r="D100" s="9"/>
      <c r="E100" s="9" t="s">
        <v>6</v>
      </c>
      <c r="F100" s="10" t="s">
        <v>12</v>
      </c>
      <c r="G100" s="197"/>
      <c r="H100" s="11" t="s">
        <v>29</v>
      </c>
      <c r="I100" s="193"/>
      <c r="J100" s="12"/>
      <c r="K100" s="47"/>
    </row>
    <row r="101" spans="1:11" ht="18.75" x14ac:dyDescent="0.3">
      <c r="A101" s="189"/>
      <c r="B101" s="7"/>
      <c r="C101" s="8"/>
      <c r="D101" s="9"/>
      <c r="E101" s="9" t="s">
        <v>7</v>
      </c>
      <c r="F101" s="13" t="s">
        <v>14</v>
      </c>
      <c r="G101" s="197"/>
      <c r="H101" s="11" t="s">
        <v>47</v>
      </c>
      <c r="I101" s="193"/>
      <c r="J101" s="12"/>
      <c r="K101" s="47"/>
    </row>
    <row r="102" spans="1:11" ht="19.5" thickBot="1" x14ac:dyDescent="0.35">
      <c r="A102" s="201"/>
      <c r="B102" s="34"/>
      <c r="C102" s="19"/>
      <c r="D102" s="20"/>
      <c r="E102" s="20" t="s">
        <v>72</v>
      </c>
      <c r="F102" s="13" t="s">
        <v>14</v>
      </c>
      <c r="G102" s="197"/>
      <c r="H102" s="11" t="s">
        <v>28</v>
      </c>
      <c r="I102" s="204"/>
      <c r="J102" s="23"/>
      <c r="K102" s="51"/>
    </row>
    <row r="103" spans="1:11" ht="19.5" thickTop="1" x14ac:dyDescent="0.3">
      <c r="A103" s="52"/>
      <c r="B103" s="40"/>
      <c r="C103" s="25"/>
      <c r="D103" s="26"/>
      <c r="E103" s="26"/>
      <c r="F103" s="26"/>
      <c r="G103" s="26"/>
      <c r="H103" s="27"/>
      <c r="I103" s="26"/>
      <c r="J103" s="28"/>
      <c r="K103" s="53"/>
    </row>
    <row r="104" spans="1:11" ht="21" customHeight="1" x14ac:dyDescent="0.35">
      <c r="A104" s="188">
        <v>15</v>
      </c>
      <c r="B104" s="4">
        <v>44568</v>
      </c>
      <c r="C104" s="5" t="s">
        <v>35</v>
      </c>
      <c r="D104" s="44" t="s">
        <v>343</v>
      </c>
      <c r="E104" s="9" t="s">
        <v>317</v>
      </c>
      <c r="F104" s="10" t="s">
        <v>12</v>
      </c>
      <c r="G104" s="202" t="s">
        <v>43</v>
      </c>
      <c r="H104" s="22" t="s">
        <v>56</v>
      </c>
      <c r="I104" s="203" t="s">
        <v>18</v>
      </c>
      <c r="J104" s="17">
        <v>5138</v>
      </c>
      <c r="K104" s="50">
        <f>SUM(K97,J104)</f>
        <v>420925</v>
      </c>
    </row>
    <row r="105" spans="1:11" ht="18.75" customHeight="1" x14ac:dyDescent="0.3">
      <c r="A105" s="189"/>
      <c r="B105" s="7"/>
      <c r="C105" s="8"/>
      <c r="D105" s="32" t="s">
        <v>240</v>
      </c>
      <c r="E105" s="9" t="s">
        <v>21</v>
      </c>
      <c r="F105" s="10" t="s">
        <v>12</v>
      </c>
      <c r="G105" s="214"/>
      <c r="H105" s="11" t="s">
        <v>133</v>
      </c>
      <c r="I105" s="193"/>
      <c r="J105" s="12"/>
      <c r="K105" s="47"/>
    </row>
    <row r="106" spans="1:11" ht="18.75" customHeight="1" x14ac:dyDescent="0.3">
      <c r="A106" s="189"/>
      <c r="B106" s="7"/>
      <c r="C106" s="8"/>
      <c r="D106" s="9"/>
      <c r="E106" s="9" t="s">
        <v>4</v>
      </c>
      <c r="F106" s="10" t="s">
        <v>12</v>
      </c>
      <c r="G106" s="214"/>
      <c r="H106" s="11" t="s">
        <v>65</v>
      </c>
      <c r="I106" s="193"/>
      <c r="J106" s="12"/>
      <c r="K106" s="47"/>
    </row>
    <row r="107" spans="1:11" ht="18.75" customHeight="1" x14ac:dyDescent="0.3">
      <c r="A107" s="189"/>
      <c r="B107" s="7"/>
      <c r="C107" s="8"/>
      <c r="D107" s="9"/>
      <c r="E107" s="9" t="s">
        <v>5</v>
      </c>
      <c r="F107" s="10" t="s">
        <v>12</v>
      </c>
      <c r="G107" s="214"/>
      <c r="H107" s="11" t="s">
        <v>93</v>
      </c>
      <c r="I107" s="193"/>
      <c r="J107" s="12"/>
      <c r="K107" s="47"/>
    </row>
    <row r="108" spans="1:11" ht="18.75" customHeight="1" x14ac:dyDescent="0.3">
      <c r="A108" s="189"/>
      <c r="B108" s="7"/>
      <c r="C108" s="8"/>
      <c r="D108" s="9"/>
      <c r="E108" s="9" t="s">
        <v>6</v>
      </c>
      <c r="F108" s="13" t="s">
        <v>14</v>
      </c>
      <c r="G108" s="214"/>
      <c r="H108" s="11" t="s">
        <v>88</v>
      </c>
      <c r="I108" s="193"/>
      <c r="J108" s="12"/>
      <c r="K108" s="47"/>
    </row>
    <row r="109" spans="1:11" ht="18.75" customHeight="1" x14ac:dyDescent="0.3">
      <c r="A109" s="189"/>
      <c r="B109" s="7"/>
      <c r="C109" s="8"/>
      <c r="D109" s="9"/>
      <c r="E109" s="9" t="s">
        <v>7</v>
      </c>
      <c r="F109" s="10" t="s">
        <v>12</v>
      </c>
      <c r="G109" s="214"/>
      <c r="H109" s="11" t="s">
        <v>52</v>
      </c>
      <c r="I109" s="193"/>
      <c r="J109" s="12"/>
      <c r="K109" s="47"/>
    </row>
    <row r="110" spans="1:11" ht="19.5" customHeight="1" thickBot="1" x14ac:dyDescent="0.35">
      <c r="A110" s="201"/>
      <c r="B110" s="34"/>
      <c r="C110" s="19"/>
      <c r="D110" s="20"/>
      <c r="E110" s="20" t="s">
        <v>72</v>
      </c>
      <c r="F110" s="13" t="s">
        <v>14</v>
      </c>
      <c r="G110" s="214"/>
      <c r="H110" s="11" t="s">
        <v>68</v>
      </c>
      <c r="I110" s="204"/>
      <c r="J110" s="23"/>
      <c r="K110" s="51"/>
    </row>
    <row r="111" spans="1:11" ht="19.5" thickTop="1" x14ac:dyDescent="0.3">
      <c r="A111" s="52"/>
      <c r="B111" s="40"/>
      <c r="C111" s="25"/>
      <c r="D111" s="26"/>
      <c r="E111" s="26"/>
      <c r="F111" s="26"/>
      <c r="G111" s="26"/>
      <c r="H111" s="27"/>
      <c r="I111" s="26"/>
      <c r="J111" s="28"/>
      <c r="K111" s="53"/>
    </row>
    <row r="112" spans="1:11" ht="21" customHeight="1" x14ac:dyDescent="0.35">
      <c r="A112" s="188">
        <v>16</v>
      </c>
      <c r="B112" s="4">
        <v>44568</v>
      </c>
      <c r="C112" s="5" t="s">
        <v>23</v>
      </c>
      <c r="D112" s="44" t="s">
        <v>344</v>
      </c>
      <c r="E112" s="9" t="s">
        <v>317</v>
      </c>
      <c r="F112" s="10"/>
      <c r="G112" s="205" t="s">
        <v>32</v>
      </c>
      <c r="H112" s="22"/>
      <c r="I112" s="203" t="s">
        <v>320</v>
      </c>
      <c r="J112" s="17">
        <v>42481</v>
      </c>
      <c r="K112" s="50">
        <f>SUM(K104,J112)</f>
        <v>463406</v>
      </c>
    </row>
    <row r="113" spans="1:11" ht="18.75" customHeight="1" x14ac:dyDescent="0.3">
      <c r="A113" s="189"/>
      <c r="B113" s="7"/>
      <c r="C113" s="8"/>
      <c r="D113" s="32" t="s">
        <v>94</v>
      </c>
      <c r="E113" s="9" t="s">
        <v>21</v>
      </c>
      <c r="F113" s="10"/>
      <c r="G113" s="196"/>
      <c r="H113" s="11"/>
      <c r="I113" s="193"/>
      <c r="J113" s="12"/>
      <c r="K113" s="47"/>
    </row>
    <row r="114" spans="1:11" ht="18.75" customHeight="1" x14ac:dyDescent="0.3">
      <c r="A114" s="189"/>
      <c r="B114" s="7"/>
      <c r="C114" s="8"/>
      <c r="D114" s="32"/>
      <c r="E114" s="9" t="s">
        <v>4</v>
      </c>
      <c r="F114" s="10"/>
      <c r="G114" s="196"/>
      <c r="H114" s="11"/>
      <c r="I114" s="193"/>
      <c r="J114" s="12"/>
      <c r="K114" s="47"/>
    </row>
    <row r="115" spans="1:11" ht="18.75" customHeight="1" x14ac:dyDescent="0.3">
      <c r="A115" s="189"/>
      <c r="B115" s="7"/>
      <c r="C115" s="8"/>
      <c r="D115" s="9"/>
      <c r="E115" s="9" t="s">
        <v>5</v>
      </c>
      <c r="F115" s="13" t="s">
        <v>14</v>
      </c>
      <c r="G115" s="196"/>
      <c r="H115" s="11" t="s">
        <v>28</v>
      </c>
      <c r="I115" s="193"/>
      <c r="J115" s="12"/>
      <c r="K115" s="47"/>
    </row>
    <row r="116" spans="1:11" ht="18.75" customHeight="1" x14ac:dyDescent="0.3">
      <c r="A116" s="189"/>
      <c r="B116" s="7"/>
      <c r="C116" s="8"/>
      <c r="D116" s="9"/>
      <c r="E116" s="9" t="s">
        <v>6</v>
      </c>
      <c r="F116" s="13" t="s">
        <v>14</v>
      </c>
      <c r="G116" s="196"/>
      <c r="H116" s="11" t="s">
        <v>144</v>
      </c>
      <c r="I116" s="193"/>
      <c r="J116" s="12"/>
      <c r="K116" s="47"/>
    </row>
    <row r="117" spans="1:11" ht="18.75" customHeight="1" x14ac:dyDescent="0.3">
      <c r="A117" s="189"/>
      <c r="B117" s="7"/>
      <c r="C117" s="8"/>
      <c r="D117" s="9"/>
      <c r="E117" s="9" t="s">
        <v>7</v>
      </c>
      <c r="F117" s="13" t="s">
        <v>14</v>
      </c>
      <c r="G117" s="196"/>
      <c r="H117" s="11" t="s">
        <v>17</v>
      </c>
      <c r="I117" s="193"/>
      <c r="J117" s="12"/>
      <c r="K117" s="47"/>
    </row>
    <row r="118" spans="1:11" ht="19.5" customHeight="1" thickBot="1" x14ac:dyDescent="0.35">
      <c r="A118" s="201"/>
      <c r="B118" s="34"/>
      <c r="C118" s="19"/>
      <c r="D118" s="20"/>
      <c r="E118" s="20" t="s">
        <v>72</v>
      </c>
      <c r="F118" s="13" t="s">
        <v>14</v>
      </c>
      <c r="G118" s="211"/>
      <c r="H118" s="11" t="s">
        <v>25</v>
      </c>
      <c r="I118" s="204"/>
      <c r="J118" s="23"/>
      <c r="K118" s="51"/>
    </row>
    <row r="119" spans="1:11" ht="19.5" thickTop="1" x14ac:dyDescent="0.3">
      <c r="A119" s="52"/>
      <c r="B119" s="40"/>
      <c r="C119" s="25"/>
      <c r="D119" s="26"/>
      <c r="E119" s="26"/>
      <c r="F119" s="26"/>
      <c r="G119" s="26"/>
      <c r="H119" s="27"/>
      <c r="I119" s="26"/>
      <c r="J119" s="28"/>
      <c r="K119" s="53"/>
    </row>
    <row r="120" spans="1:11" ht="21" customHeight="1" x14ac:dyDescent="0.35">
      <c r="A120" s="188">
        <v>17</v>
      </c>
      <c r="B120" s="4">
        <v>44570</v>
      </c>
      <c r="C120" s="5" t="s">
        <v>35</v>
      </c>
      <c r="D120" s="44" t="s">
        <v>345</v>
      </c>
      <c r="E120" s="9" t="s">
        <v>317</v>
      </c>
      <c r="F120" s="10"/>
      <c r="G120" s="202" t="s">
        <v>43</v>
      </c>
      <c r="H120" s="22"/>
      <c r="I120" s="203" t="s">
        <v>30</v>
      </c>
      <c r="J120" s="17">
        <v>6885</v>
      </c>
      <c r="K120" s="50">
        <f>SUM(K112,J120)</f>
        <v>470291</v>
      </c>
    </row>
    <row r="121" spans="1:11" ht="18.75" customHeight="1" x14ac:dyDescent="0.3">
      <c r="A121" s="189"/>
      <c r="B121" s="7"/>
      <c r="C121" s="8"/>
      <c r="D121" s="32" t="s">
        <v>346</v>
      </c>
      <c r="E121" s="9" t="s">
        <v>21</v>
      </c>
      <c r="F121" s="10"/>
      <c r="G121" s="214"/>
      <c r="H121" s="11"/>
      <c r="I121" s="193"/>
      <c r="J121" s="12"/>
      <c r="K121" s="47"/>
    </row>
    <row r="122" spans="1:11" ht="18.75" customHeight="1" x14ac:dyDescent="0.3">
      <c r="A122" s="189"/>
      <c r="B122" s="7"/>
      <c r="C122" s="8"/>
      <c r="D122" s="32"/>
      <c r="E122" s="9" t="s">
        <v>4</v>
      </c>
      <c r="F122" s="13" t="s">
        <v>14</v>
      </c>
      <c r="G122" s="214"/>
      <c r="H122" s="11" t="s">
        <v>133</v>
      </c>
      <c r="I122" s="193"/>
      <c r="J122" s="12"/>
      <c r="K122" s="47"/>
    </row>
    <row r="123" spans="1:11" ht="18.75" customHeight="1" x14ac:dyDescent="0.3">
      <c r="A123" s="189"/>
      <c r="B123" s="7"/>
      <c r="C123" s="8"/>
      <c r="D123" s="9"/>
      <c r="E123" s="9" t="s">
        <v>5</v>
      </c>
      <c r="F123" s="10" t="s">
        <v>12</v>
      </c>
      <c r="G123" s="214"/>
      <c r="H123" s="11" t="s">
        <v>65</v>
      </c>
      <c r="I123" s="193"/>
      <c r="J123" s="12"/>
      <c r="K123" s="47"/>
    </row>
    <row r="124" spans="1:11" ht="18.75" customHeight="1" x14ac:dyDescent="0.3">
      <c r="A124" s="189"/>
      <c r="B124" s="7"/>
      <c r="C124" s="8"/>
      <c r="D124" s="9"/>
      <c r="E124" s="9" t="s">
        <v>6</v>
      </c>
      <c r="F124" s="10" t="s">
        <v>12</v>
      </c>
      <c r="G124" s="214"/>
      <c r="H124" s="11" t="s">
        <v>135</v>
      </c>
      <c r="I124" s="193"/>
      <c r="J124" s="12"/>
      <c r="K124" s="47"/>
    </row>
    <row r="125" spans="1:11" ht="18.75" customHeight="1" x14ac:dyDescent="0.3">
      <c r="A125" s="189"/>
      <c r="B125" s="7"/>
      <c r="C125" s="8"/>
      <c r="D125" s="9"/>
      <c r="E125" s="9" t="s">
        <v>7</v>
      </c>
      <c r="F125" s="13" t="s">
        <v>14</v>
      </c>
      <c r="G125" s="214"/>
      <c r="H125" s="11" t="s">
        <v>88</v>
      </c>
      <c r="I125" s="193"/>
      <c r="J125" s="12"/>
      <c r="K125" s="47"/>
    </row>
    <row r="126" spans="1:11" ht="19.5" customHeight="1" thickBot="1" x14ac:dyDescent="0.35">
      <c r="A126" s="201"/>
      <c r="B126" s="34"/>
      <c r="C126" s="19"/>
      <c r="D126" s="20"/>
      <c r="E126" s="20" t="s">
        <v>72</v>
      </c>
      <c r="F126" s="10" t="s">
        <v>12</v>
      </c>
      <c r="G126" s="214"/>
      <c r="H126" s="22" t="s">
        <v>101</v>
      </c>
      <c r="I126" s="204"/>
      <c r="J126" s="23"/>
      <c r="K126" s="51"/>
    </row>
    <row r="127" spans="1:11" ht="19.5" thickTop="1" x14ac:dyDescent="0.3">
      <c r="A127" s="52"/>
      <c r="B127" s="40"/>
      <c r="C127" s="25"/>
      <c r="D127" s="26"/>
      <c r="E127" s="26"/>
      <c r="F127" s="26"/>
      <c r="G127" s="26"/>
      <c r="H127" s="27"/>
      <c r="I127" s="26"/>
      <c r="J127" s="28"/>
      <c r="K127" s="53"/>
    </row>
    <row r="128" spans="1:11" ht="21" customHeight="1" x14ac:dyDescent="0.35">
      <c r="A128" s="188">
        <v>18</v>
      </c>
      <c r="B128" s="4">
        <v>44570</v>
      </c>
      <c r="C128" s="5" t="s">
        <v>23</v>
      </c>
      <c r="D128" s="44" t="s">
        <v>347</v>
      </c>
      <c r="E128" s="9" t="s">
        <v>317</v>
      </c>
      <c r="F128" s="10"/>
      <c r="G128" s="205" t="s">
        <v>32</v>
      </c>
      <c r="H128" s="22"/>
      <c r="I128" s="203" t="s">
        <v>320</v>
      </c>
      <c r="J128" s="17">
        <v>35393</v>
      </c>
      <c r="K128" s="50">
        <f>SUM(K120,J128)</f>
        <v>505684</v>
      </c>
    </row>
    <row r="129" spans="1:11" ht="18.75" customHeight="1" x14ac:dyDescent="0.3">
      <c r="A129" s="189"/>
      <c r="B129" s="7"/>
      <c r="C129" s="8"/>
      <c r="D129" s="32" t="s">
        <v>348</v>
      </c>
      <c r="E129" s="9" t="s">
        <v>21</v>
      </c>
      <c r="F129" s="13" t="s">
        <v>14</v>
      </c>
      <c r="G129" s="196"/>
      <c r="H129" s="11" t="s">
        <v>47</v>
      </c>
      <c r="I129" s="193"/>
      <c r="J129" s="12"/>
      <c r="K129" s="47"/>
    </row>
    <row r="130" spans="1:11" ht="18.75" customHeight="1" x14ac:dyDescent="0.3">
      <c r="A130" s="189"/>
      <c r="B130" s="7"/>
      <c r="C130" s="8"/>
      <c r="D130" s="32"/>
      <c r="E130" s="9" t="s">
        <v>4</v>
      </c>
      <c r="F130" s="13" t="s">
        <v>14</v>
      </c>
      <c r="G130" s="196"/>
      <c r="H130" s="11" t="s">
        <v>48</v>
      </c>
      <c r="I130" s="193"/>
      <c r="J130" s="12"/>
      <c r="K130" s="47"/>
    </row>
    <row r="131" spans="1:11" ht="18.75" customHeight="1" x14ac:dyDescent="0.3">
      <c r="A131" s="189"/>
      <c r="B131" s="7"/>
      <c r="C131" s="8"/>
      <c r="D131" s="9"/>
      <c r="E131" s="9" t="s">
        <v>5</v>
      </c>
      <c r="F131" s="10" t="s">
        <v>12</v>
      </c>
      <c r="G131" s="196"/>
      <c r="H131" s="11" t="s">
        <v>45</v>
      </c>
      <c r="I131" s="193"/>
      <c r="J131" s="12"/>
      <c r="K131" s="47"/>
    </row>
    <row r="132" spans="1:11" ht="18.75" customHeight="1" x14ac:dyDescent="0.3">
      <c r="A132" s="189"/>
      <c r="B132" s="7"/>
      <c r="C132" s="8"/>
      <c r="D132" s="9"/>
      <c r="E132" s="9" t="s">
        <v>6</v>
      </c>
      <c r="F132" s="13" t="s">
        <v>14</v>
      </c>
      <c r="G132" s="196"/>
      <c r="H132" s="11" t="s">
        <v>48</v>
      </c>
      <c r="I132" s="193"/>
      <c r="J132" s="12"/>
      <c r="K132" s="47"/>
    </row>
    <row r="133" spans="1:11" ht="18.75" customHeight="1" x14ac:dyDescent="0.3">
      <c r="A133" s="189"/>
      <c r="B133" s="7"/>
      <c r="C133" s="8"/>
      <c r="D133" s="9"/>
      <c r="E133" s="9" t="s">
        <v>7</v>
      </c>
      <c r="F133" s="13" t="s">
        <v>14</v>
      </c>
      <c r="G133" s="196"/>
      <c r="H133" s="11" t="s">
        <v>93</v>
      </c>
      <c r="I133" s="193"/>
      <c r="J133" s="12"/>
      <c r="K133" s="47"/>
    </row>
    <row r="134" spans="1:11" ht="19.5" customHeight="1" thickBot="1" x14ac:dyDescent="0.35">
      <c r="A134" s="201"/>
      <c r="B134" s="34"/>
      <c r="C134" s="19"/>
      <c r="D134" s="20"/>
      <c r="E134" s="20" t="s">
        <v>72</v>
      </c>
      <c r="F134" s="10" t="s">
        <v>12</v>
      </c>
      <c r="G134" s="211"/>
      <c r="H134" s="22" t="s">
        <v>44</v>
      </c>
      <c r="I134" s="204"/>
      <c r="J134" s="23"/>
      <c r="K134" s="51"/>
    </row>
    <row r="135" spans="1:11" ht="19.5" thickTop="1" x14ac:dyDescent="0.3">
      <c r="A135" s="52"/>
      <c r="B135" s="40"/>
      <c r="C135" s="25"/>
      <c r="D135" s="26"/>
      <c r="E135" s="26"/>
      <c r="F135" s="26"/>
      <c r="G135" s="26"/>
      <c r="H135" s="27"/>
      <c r="I135" s="26"/>
      <c r="J135" s="28"/>
      <c r="K135" s="53"/>
    </row>
    <row r="136" spans="1:11" ht="21" x14ac:dyDescent="0.35">
      <c r="A136" s="188">
        <v>19</v>
      </c>
      <c r="B136" s="4">
        <v>44571</v>
      </c>
      <c r="C136" s="5" t="s">
        <v>35</v>
      </c>
      <c r="D136" s="44" t="s">
        <v>349</v>
      </c>
      <c r="E136" s="9" t="s">
        <v>317</v>
      </c>
      <c r="F136" s="10"/>
      <c r="G136" s="205" t="s">
        <v>32</v>
      </c>
      <c r="H136" s="22"/>
      <c r="I136" s="203" t="s">
        <v>30</v>
      </c>
      <c r="J136" s="17">
        <v>42548</v>
      </c>
      <c r="K136" s="50">
        <f>SUM(K128,J136)</f>
        <v>548232</v>
      </c>
    </row>
    <row r="137" spans="1:11" ht="18.75" x14ac:dyDescent="0.3">
      <c r="A137" s="189"/>
      <c r="B137" s="7"/>
      <c r="C137" s="8"/>
      <c r="D137" s="32" t="s">
        <v>350</v>
      </c>
      <c r="E137" s="9" t="s">
        <v>21</v>
      </c>
      <c r="F137" s="13"/>
      <c r="G137" s="196"/>
      <c r="H137" s="11"/>
      <c r="I137" s="193"/>
      <c r="J137" s="12"/>
      <c r="K137" s="47"/>
    </row>
    <row r="138" spans="1:11" ht="18.75" x14ac:dyDescent="0.3">
      <c r="A138" s="189"/>
      <c r="B138" s="7"/>
      <c r="C138" s="8"/>
      <c r="D138" s="32"/>
      <c r="E138" s="9" t="s">
        <v>4</v>
      </c>
      <c r="F138" s="13"/>
      <c r="G138" s="196"/>
      <c r="H138" s="11"/>
      <c r="I138" s="193"/>
      <c r="J138" s="12"/>
      <c r="K138" s="47"/>
    </row>
    <row r="139" spans="1:11" ht="18.75" x14ac:dyDescent="0.3">
      <c r="A139" s="189"/>
      <c r="B139" s="7"/>
      <c r="C139" s="8"/>
      <c r="D139" s="9"/>
      <c r="E139" s="9" t="s">
        <v>5</v>
      </c>
      <c r="F139" s="13" t="s">
        <v>14</v>
      </c>
      <c r="G139" s="196"/>
      <c r="H139" s="11" t="s">
        <v>48</v>
      </c>
      <c r="I139" s="193"/>
      <c r="J139" s="12"/>
      <c r="K139" s="47"/>
    </row>
    <row r="140" spans="1:11" ht="18.75" x14ac:dyDescent="0.3">
      <c r="A140" s="189"/>
      <c r="B140" s="7"/>
      <c r="C140" s="8"/>
      <c r="D140" s="9"/>
      <c r="E140" s="9" t="s">
        <v>6</v>
      </c>
      <c r="F140" s="13" t="s">
        <v>14</v>
      </c>
      <c r="G140" s="196"/>
      <c r="H140" s="22" t="s">
        <v>101</v>
      </c>
      <c r="I140" s="193"/>
      <c r="J140" s="12"/>
      <c r="K140" s="47"/>
    </row>
    <row r="141" spans="1:11" ht="18.75" x14ac:dyDescent="0.3">
      <c r="A141" s="189"/>
      <c r="B141" s="7"/>
      <c r="C141" s="8"/>
      <c r="D141" s="9"/>
      <c r="E141" s="9" t="s">
        <v>7</v>
      </c>
      <c r="F141" s="13" t="s">
        <v>14</v>
      </c>
      <c r="G141" s="196"/>
      <c r="H141" s="11" t="s">
        <v>55</v>
      </c>
      <c r="I141" s="193"/>
      <c r="J141" s="12"/>
      <c r="K141" s="47"/>
    </row>
    <row r="142" spans="1:11" ht="19.5" thickBot="1" x14ac:dyDescent="0.35">
      <c r="A142" s="201"/>
      <c r="B142" s="34"/>
      <c r="C142" s="19"/>
      <c r="D142" s="20"/>
      <c r="E142" s="20" t="s">
        <v>72</v>
      </c>
      <c r="F142" s="13" t="s">
        <v>14</v>
      </c>
      <c r="G142" s="211"/>
      <c r="H142" s="11" t="s">
        <v>29</v>
      </c>
      <c r="I142" s="204"/>
      <c r="J142" s="23"/>
      <c r="K142" s="51"/>
    </row>
    <row r="143" spans="1:11" ht="19.5" thickTop="1" x14ac:dyDescent="0.3">
      <c r="A143" s="52"/>
      <c r="B143" s="40"/>
      <c r="C143" s="25"/>
      <c r="D143" s="26"/>
      <c r="E143" s="26"/>
      <c r="F143" s="26"/>
      <c r="G143" s="26"/>
      <c r="H143" s="27"/>
      <c r="I143" s="26"/>
      <c r="J143" s="28"/>
      <c r="K143" s="53"/>
    </row>
    <row r="144" spans="1:11" ht="21" x14ac:dyDescent="0.35">
      <c r="A144" s="188">
        <v>20</v>
      </c>
      <c r="B144" s="4">
        <v>44571</v>
      </c>
      <c r="C144" s="5" t="s">
        <v>23</v>
      </c>
      <c r="D144" s="44" t="s">
        <v>351</v>
      </c>
      <c r="E144" s="9" t="s">
        <v>317</v>
      </c>
      <c r="F144" s="10"/>
      <c r="G144" s="206" t="s">
        <v>38</v>
      </c>
      <c r="H144" s="22"/>
      <c r="I144" s="203" t="s">
        <v>18</v>
      </c>
      <c r="J144" s="17">
        <v>12205</v>
      </c>
      <c r="K144" s="50">
        <f>SUM(K136,J144)</f>
        <v>560437</v>
      </c>
    </row>
    <row r="145" spans="1:11" ht="18.75" x14ac:dyDescent="0.3">
      <c r="A145" s="189"/>
      <c r="B145" s="7"/>
      <c r="C145" s="8"/>
      <c r="D145" s="32" t="s">
        <v>352</v>
      </c>
      <c r="E145" s="9" t="s">
        <v>21</v>
      </c>
      <c r="F145" s="13" t="s">
        <v>14</v>
      </c>
      <c r="G145" s="212"/>
      <c r="H145" s="11" t="s">
        <v>93</v>
      </c>
      <c r="I145" s="193"/>
      <c r="J145" s="12"/>
      <c r="K145" s="47"/>
    </row>
    <row r="146" spans="1:11" ht="18.75" x14ac:dyDescent="0.3">
      <c r="A146" s="189"/>
      <c r="B146" s="7"/>
      <c r="C146" s="8"/>
      <c r="D146" s="32"/>
      <c r="E146" s="9" t="s">
        <v>4</v>
      </c>
      <c r="F146" s="10" t="s">
        <v>12</v>
      </c>
      <c r="G146" s="212"/>
      <c r="H146" s="11" t="s">
        <v>68</v>
      </c>
      <c r="I146" s="193"/>
      <c r="J146" s="12"/>
      <c r="K146" s="47"/>
    </row>
    <row r="147" spans="1:11" ht="18.75" x14ac:dyDescent="0.3">
      <c r="A147" s="189"/>
      <c r="B147" s="7"/>
      <c r="C147" s="8"/>
      <c r="D147" s="9"/>
      <c r="E147" s="9" t="s">
        <v>5</v>
      </c>
      <c r="F147" s="13" t="s">
        <v>14</v>
      </c>
      <c r="G147" s="212"/>
      <c r="H147" s="11" t="s">
        <v>93</v>
      </c>
      <c r="I147" s="193"/>
      <c r="J147" s="12"/>
      <c r="K147" s="47"/>
    </row>
    <row r="148" spans="1:11" ht="18.75" x14ac:dyDescent="0.3">
      <c r="A148" s="189"/>
      <c r="B148" s="7"/>
      <c r="C148" s="8"/>
      <c r="D148" s="9"/>
      <c r="E148" s="9" t="s">
        <v>6</v>
      </c>
      <c r="F148" s="10" t="s">
        <v>12</v>
      </c>
      <c r="G148" s="212"/>
      <c r="H148" s="11" t="s">
        <v>68</v>
      </c>
      <c r="I148" s="193"/>
      <c r="J148" s="12"/>
      <c r="K148" s="47"/>
    </row>
    <row r="149" spans="1:11" ht="18.75" x14ac:dyDescent="0.3">
      <c r="A149" s="189"/>
      <c r="B149" s="7"/>
      <c r="C149" s="8"/>
      <c r="D149" s="9"/>
      <c r="E149" s="9" t="s">
        <v>7</v>
      </c>
      <c r="F149" s="13" t="s">
        <v>14</v>
      </c>
      <c r="G149" s="212"/>
      <c r="H149" s="11" t="s">
        <v>93</v>
      </c>
      <c r="I149" s="193"/>
      <c r="J149" s="12"/>
      <c r="K149" s="47"/>
    </row>
    <row r="150" spans="1:11" ht="19.5" thickBot="1" x14ac:dyDescent="0.35">
      <c r="A150" s="201"/>
      <c r="B150" s="34"/>
      <c r="C150" s="19"/>
      <c r="D150" s="20"/>
      <c r="E150" s="20" t="s">
        <v>72</v>
      </c>
      <c r="F150" s="10" t="s">
        <v>12</v>
      </c>
      <c r="G150" s="213"/>
      <c r="H150" s="11" t="s">
        <v>63</v>
      </c>
      <c r="I150" s="204"/>
      <c r="J150" s="23"/>
      <c r="K150" s="51"/>
    </row>
    <row r="151" spans="1:11" ht="19.5" thickTop="1" x14ac:dyDescent="0.3">
      <c r="A151" s="52"/>
      <c r="B151" s="40"/>
      <c r="C151" s="25"/>
      <c r="D151" s="26"/>
      <c r="E151" s="26"/>
      <c r="F151" s="26"/>
      <c r="G151" s="26"/>
      <c r="H151" s="27"/>
      <c r="I151" s="26"/>
      <c r="J151" s="28"/>
      <c r="K151" s="53"/>
    </row>
    <row r="152" spans="1:11" ht="21" customHeight="1" x14ac:dyDescent="0.35">
      <c r="A152" s="188">
        <v>21</v>
      </c>
      <c r="B152" s="4">
        <v>44572</v>
      </c>
      <c r="C152" s="5" t="s">
        <v>104</v>
      </c>
      <c r="D152" s="44" t="s">
        <v>353</v>
      </c>
      <c r="E152" s="9" t="s">
        <v>317</v>
      </c>
      <c r="F152" s="10"/>
      <c r="G152" s="205" t="s">
        <v>32</v>
      </c>
      <c r="H152" s="22"/>
      <c r="I152" s="203" t="s">
        <v>320</v>
      </c>
      <c r="J152" s="17">
        <v>26031</v>
      </c>
      <c r="K152" s="50">
        <f>SUM(K144,J152)</f>
        <v>586468</v>
      </c>
    </row>
    <row r="153" spans="1:11" ht="18.75" customHeight="1" x14ac:dyDescent="0.3">
      <c r="A153" s="189"/>
      <c r="B153" s="7"/>
      <c r="C153" s="8"/>
      <c r="D153" s="32" t="s">
        <v>354</v>
      </c>
      <c r="E153" s="9" t="s">
        <v>21</v>
      </c>
      <c r="F153" s="13" t="s">
        <v>14</v>
      </c>
      <c r="G153" s="196"/>
      <c r="H153" s="11" t="s">
        <v>13</v>
      </c>
      <c r="I153" s="193"/>
      <c r="J153" s="12"/>
      <c r="K153" s="47"/>
    </row>
    <row r="154" spans="1:11" ht="18.75" customHeight="1" x14ac:dyDescent="0.3">
      <c r="A154" s="189"/>
      <c r="B154" s="7"/>
      <c r="C154" s="8"/>
      <c r="D154" s="32"/>
      <c r="E154" s="9" t="s">
        <v>4</v>
      </c>
      <c r="F154" s="10" t="s">
        <v>12</v>
      </c>
      <c r="G154" s="196"/>
      <c r="H154" s="11" t="s">
        <v>28</v>
      </c>
      <c r="I154" s="193"/>
      <c r="J154" s="12"/>
      <c r="K154" s="47"/>
    </row>
    <row r="155" spans="1:11" ht="18.75" customHeight="1" x14ac:dyDescent="0.3">
      <c r="A155" s="189"/>
      <c r="B155" s="7"/>
      <c r="C155" s="8"/>
      <c r="D155" s="9"/>
      <c r="E155" s="9" t="s">
        <v>5</v>
      </c>
      <c r="F155" s="13" t="s">
        <v>14</v>
      </c>
      <c r="G155" s="196"/>
      <c r="H155" s="11" t="s">
        <v>25</v>
      </c>
      <c r="I155" s="193"/>
      <c r="J155" s="12"/>
      <c r="K155" s="47"/>
    </row>
    <row r="156" spans="1:11" ht="18.75" customHeight="1" x14ac:dyDescent="0.3">
      <c r="A156" s="189"/>
      <c r="B156" s="7"/>
      <c r="C156" s="8"/>
      <c r="D156" s="9"/>
      <c r="E156" s="9" t="s">
        <v>6</v>
      </c>
      <c r="F156" s="13" t="s">
        <v>14</v>
      </c>
      <c r="G156" s="196"/>
      <c r="H156" s="11" t="s">
        <v>52</v>
      </c>
      <c r="I156" s="193"/>
      <c r="J156" s="12"/>
      <c r="K156" s="47"/>
    </row>
    <row r="157" spans="1:11" ht="18.75" customHeight="1" x14ac:dyDescent="0.3">
      <c r="A157" s="189"/>
      <c r="B157" s="7"/>
      <c r="C157" s="8"/>
      <c r="D157" s="9"/>
      <c r="E157" s="9" t="s">
        <v>7</v>
      </c>
      <c r="F157" s="10" t="s">
        <v>12</v>
      </c>
      <c r="G157" s="196"/>
      <c r="H157" s="11" t="s">
        <v>13</v>
      </c>
      <c r="I157" s="193"/>
      <c r="J157" s="12"/>
      <c r="K157" s="47"/>
    </row>
    <row r="158" spans="1:11" ht="19.5" customHeight="1" thickBot="1" x14ac:dyDescent="0.35">
      <c r="A158" s="201"/>
      <c r="B158" s="34"/>
      <c r="C158" s="19"/>
      <c r="D158" s="20"/>
      <c r="E158" s="20" t="s">
        <v>72</v>
      </c>
      <c r="F158" s="13" t="s">
        <v>14</v>
      </c>
      <c r="G158" s="211"/>
      <c r="H158" s="11" t="s">
        <v>56</v>
      </c>
      <c r="I158" s="204"/>
      <c r="J158" s="23"/>
      <c r="K158" s="51"/>
    </row>
    <row r="159" spans="1:11" ht="19.5" thickTop="1" x14ac:dyDescent="0.3">
      <c r="A159" s="52"/>
      <c r="B159" s="40"/>
      <c r="C159" s="25"/>
      <c r="D159" s="26"/>
      <c r="E159" s="26"/>
      <c r="F159" s="26"/>
      <c r="G159" s="26"/>
      <c r="H159" s="27"/>
      <c r="I159" s="26"/>
      <c r="J159" s="28"/>
      <c r="K159" s="53"/>
    </row>
    <row r="160" spans="1:11" ht="21" x14ac:dyDescent="0.35">
      <c r="A160" s="188">
        <v>22</v>
      </c>
      <c r="B160" s="4">
        <v>44572</v>
      </c>
      <c r="C160" s="5" t="s">
        <v>35</v>
      </c>
      <c r="D160" s="44" t="s">
        <v>355</v>
      </c>
      <c r="E160" s="9" t="s">
        <v>317</v>
      </c>
      <c r="F160" s="10"/>
      <c r="G160" s="205" t="s">
        <v>32</v>
      </c>
      <c r="H160" s="22"/>
      <c r="I160" s="203" t="s">
        <v>320</v>
      </c>
      <c r="J160" s="17">
        <v>24455</v>
      </c>
      <c r="K160" s="50">
        <f>SUM(K152,J160)</f>
        <v>610923</v>
      </c>
    </row>
    <row r="161" spans="1:11" ht="18.75" x14ac:dyDescent="0.3">
      <c r="A161" s="189"/>
      <c r="B161" s="7"/>
      <c r="C161" s="8"/>
      <c r="D161" s="72" t="s">
        <v>356</v>
      </c>
      <c r="E161" s="9" t="s">
        <v>21</v>
      </c>
      <c r="F161" s="13"/>
      <c r="G161" s="196"/>
      <c r="H161" s="11"/>
      <c r="I161" s="193"/>
      <c r="J161" s="12"/>
      <c r="K161" s="47"/>
    </row>
    <row r="162" spans="1:11" ht="18.75" x14ac:dyDescent="0.3">
      <c r="A162" s="189"/>
      <c r="B162" s="7"/>
      <c r="C162" s="8"/>
      <c r="D162" s="73"/>
      <c r="E162" s="9" t="s">
        <v>4</v>
      </c>
      <c r="F162" s="10" t="s">
        <v>12</v>
      </c>
      <c r="G162" s="196"/>
      <c r="H162" s="11" t="s">
        <v>47</v>
      </c>
      <c r="I162" s="193"/>
      <c r="J162" s="12"/>
      <c r="K162" s="47"/>
    </row>
    <row r="163" spans="1:11" ht="18.75" x14ac:dyDescent="0.3">
      <c r="A163" s="189"/>
      <c r="B163" s="7"/>
      <c r="C163" s="8"/>
      <c r="D163" s="9"/>
      <c r="E163" s="9" t="s">
        <v>5</v>
      </c>
      <c r="F163" s="13" t="s">
        <v>14</v>
      </c>
      <c r="G163" s="196"/>
      <c r="H163" s="11" t="s">
        <v>55</v>
      </c>
      <c r="I163" s="193"/>
      <c r="J163" s="12"/>
      <c r="K163" s="47"/>
    </row>
    <row r="164" spans="1:11" ht="18.75" x14ac:dyDescent="0.3">
      <c r="A164" s="189"/>
      <c r="B164" s="7"/>
      <c r="C164" s="8"/>
      <c r="D164" s="9"/>
      <c r="E164" s="9" t="s">
        <v>6</v>
      </c>
      <c r="F164" s="10" t="s">
        <v>12</v>
      </c>
      <c r="G164" s="196"/>
      <c r="H164" s="11" t="s">
        <v>47</v>
      </c>
      <c r="I164" s="193"/>
      <c r="J164" s="12"/>
      <c r="K164" s="47"/>
    </row>
    <row r="165" spans="1:11" ht="18.75" x14ac:dyDescent="0.3">
      <c r="A165" s="189"/>
      <c r="B165" s="7"/>
      <c r="C165" s="8"/>
      <c r="D165" s="9"/>
      <c r="E165" s="9" t="s">
        <v>7</v>
      </c>
      <c r="F165" s="13" t="s">
        <v>14</v>
      </c>
      <c r="G165" s="196"/>
      <c r="H165" s="11" t="s">
        <v>55</v>
      </c>
      <c r="I165" s="193"/>
      <c r="J165" s="12"/>
      <c r="K165" s="47"/>
    </row>
    <row r="166" spans="1:11" ht="19.5" thickBot="1" x14ac:dyDescent="0.35">
      <c r="A166" s="201"/>
      <c r="B166" s="34"/>
      <c r="C166" s="19"/>
      <c r="D166" s="20"/>
      <c r="E166" s="20" t="s">
        <v>72</v>
      </c>
      <c r="F166" s="13" t="s">
        <v>14</v>
      </c>
      <c r="G166" s="211"/>
      <c r="H166" s="11" t="s">
        <v>13</v>
      </c>
      <c r="I166" s="204"/>
      <c r="J166" s="23"/>
      <c r="K166" s="51"/>
    </row>
    <row r="167" spans="1:11" ht="19.5" thickTop="1" x14ac:dyDescent="0.3">
      <c r="A167" s="52"/>
      <c r="B167" s="40"/>
      <c r="C167" s="25"/>
      <c r="D167" s="26"/>
      <c r="E167" s="26"/>
      <c r="F167" s="26"/>
      <c r="G167" s="26"/>
      <c r="H167" s="27"/>
      <c r="I167" s="26"/>
      <c r="J167" s="28"/>
      <c r="K167" s="53"/>
    </row>
    <row r="168" spans="1:11" ht="21" customHeight="1" x14ac:dyDescent="0.35">
      <c r="A168" s="188">
        <v>23</v>
      </c>
      <c r="B168" s="4">
        <v>44574</v>
      </c>
      <c r="C168" s="5" t="s">
        <v>35</v>
      </c>
      <c r="D168" s="44" t="s">
        <v>357</v>
      </c>
      <c r="E168" s="9" t="s">
        <v>317</v>
      </c>
      <c r="F168" s="10"/>
      <c r="G168" s="202" t="s">
        <v>43</v>
      </c>
      <c r="H168" s="22"/>
      <c r="I168" s="203" t="s">
        <v>30</v>
      </c>
      <c r="J168" s="17">
        <v>3409</v>
      </c>
      <c r="K168" s="50">
        <f>SUM(K160,J168)</f>
        <v>614332</v>
      </c>
    </row>
    <row r="169" spans="1:11" ht="18.75" customHeight="1" x14ac:dyDescent="0.3">
      <c r="A169" s="189"/>
      <c r="B169" s="7"/>
      <c r="C169" s="8"/>
      <c r="D169" s="32" t="s">
        <v>358</v>
      </c>
      <c r="E169" s="9" t="s">
        <v>21</v>
      </c>
      <c r="F169" s="10" t="s">
        <v>12</v>
      </c>
      <c r="G169" s="214"/>
      <c r="H169" s="11" t="s">
        <v>63</v>
      </c>
      <c r="I169" s="193"/>
      <c r="J169" s="12"/>
      <c r="K169" s="47"/>
    </row>
    <row r="170" spans="1:11" ht="18.75" customHeight="1" x14ac:dyDescent="0.3">
      <c r="A170" s="189"/>
      <c r="B170" s="7"/>
      <c r="C170" s="8"/>
      <c r="D170" s="73"/>
      <c r="E170" s="9" t="s">
        <v>4</v>
      </c>
      <c r="F170" s="10" t="s">
        <v>12</v>
      </c>
      <c r="G170" s="214"/>
      <c r="H170" s="11" t="s">
        <v>133</v>
      </c>
      <c r="I170" s="193"/>
      <c r="J170" s="12"/>
      <c r="K170" s="47"/>
    </row>
    <row r="171" spans="1:11" ht="18.75" customHeight="1" x14ac:dyDescent="0.3">
      <c r="A171" s="189"/>
      <c r="B171" s="7"/>
      <c r="C171" s="8"/>
      <c r="D171" s="9"/>
      <c r="E171" s="9" t="s">
        <v>5</v>
      </c>
      <c r="F171" s="10" t="s">
        <v>12</v>
      </c>
      <c r="G171" s="214"/>
      <c r="H171" s="11" t="s">
        <v>359</v>
      </c>
      <c r="I171" s="193"/>
      <c r="J171" s="12"/>
      <c r="K171" s="47"/>
    </row>
    <row r="172" spans="1:11" ht="18.75" customHeight="1" x14ac:dyDescent="0.3">
      <c r="A172" s="189"/>
      <c r="B172" s="7"/>
      <c r="C172" s="8"/>
      <c r="D172" s="9"/>
      <c r="E172" s="9" t="s">
        <v>6</v>
      </c>
      <c r="F172" s="10" t="s">
        <v>12</v>
      </c>
      <c r="G172" s="214"/>
      <c r="H172" s="11" t="s">
        <v>45</v>
      </c>
      <c r="I172" s="193"/>
      <c r="J172" s="12"/>
      <c r="K172" s="47"/>
    </row>
    <row r="173" spans="1:11" ht="18.75" customHeight="1" x14ac:dyDescent="0.3">
      <c r="A173" s="189"/>
      <c r="B173" s="7"/>
      <c r="C173" s="8"/>
      <c r="D173" s="9"/>
      <c r="E173" s="9" t="s">
        <v>7</v>
      </c>
      <c r="F173" s="13" t="s">
        <v>14</v>
      </c>
      <c r="G173" s="214"/>
      <c r="H173" s="11" t="s">
        <v>359</v>
      </c>
      <c r="I173" s="193"/>
      <c r="J173" s="12"/>
      <c r="K173" s="47"/>
    </row>
    <row r="174" spans="1:11" ht="19.5" customHeight="1" thickBot="1" x14ac:dyDescent="0.35">
      <c r="A174" s="201"/>
      <c r="B174" s="34"/>
      <c r="C174" s="19"/>
      <c r="D174" s="20"/>
      <c r="E174" s="20" t="s">
        <v>72</v>
      </c>
      <c r="F174" s="10" t="s">
        <v>12</v>
      </c>
      <c r="G174" s="214"/>
      <c r="H174" s="22" t="s">
        <v>101</v>
      </c>
      <c r="I174" s="204"/>
      <c r="J174" s="23"/>
      <c r="K174" s="51"/>
    </row>
    <row r="175" spans="1:11" ht="19.5" thickTop="1" x14ac:dyDescent="0.3">
      <c r="A175" s="52"/>
      <c r="B175" s="40"/>
      <c r="C175" s="25"/>
      <c r="D175" s="26"/>
      <c r="E175" s="26"/>
      <c r="F175" s="26"/>
      <c r="G175" s="26"/>
      <c r="H175" s="27"/>
      <c r="I175" s="26"/>
      <c r="J175" s="28"/>
      <c r="K175" s="53"/>
    </row>
    <row r="176" spans="1:11" ht="21" x14ac:dyDescent="0.35">
      <c r="A176" s="188">
        <v>24</v>
      </c>
      <c r="B176" s="4">
        <v>44574</v>
      </c>
      <c r="C176" s="5" t="s">
        <v>23</v>
      </c>
      <c r="D176" s="44" t="s">
        <v>360</v>
      </c>
      <c r="E176" s="9" t="s">
        <v>317</v>
      </c>
      <c r="F176" s="10"/>
      <c r="G176" s="202" t="s">
        <v>43</v>
      </c>
      <c r="H176" s="22"/>
      <c r="I176" s="203" t="s">
        <v>320</v>
      </c>
      <c r="J176" s="17">
        <v>12014</v>
      </c>
      <c r="K176" s="50">
        <f>SUM(K168,J176)</f>
        <v>626346</v>
      </c>
    </row>
    <row r="177" spans="1:11" ht="18.75" x14ac:dyDescent="0.3">
      <c r="A177" s="189"/>
      <c r="B177" s="7"/>
      <c r="C177" s="8"/>
      <c r="D177" s="32" t="s">
        <v>361</v>
      </c>
      <c r="E177" s="9" t="s">
        <v>21</v>
      </c>
      <c r="F177" s="10"/>
      <c r="G177" s="214"/>
      <c r="H177" s="11"/>
      <c r="I177" s="193"/>
      <c r="J177" s="12"/>
      <c r="K177" s="47"/>
    </row>
    <row r="178" spans="1:11" ht="18.75" x14ac:dyDescent="0.3">
      <c r="A178" s="189"/>
      <c r="B178" s="7"/>
      <c r="C178" s="8"/>
      <c r="D178" s="73"/>
      <c r="E178" s="9" t="s">
        <v>4</v>
      </c>
      <c r="F178" s="13" t="s">
        <v>14</v>
      </c>
      <c r="G178" s="214"/>
      <c r="H178" s="11" t="s">
        <v>52</v>
      </c>
      <c r="I178" s="193"/>
      <c r="J178" s="12"/>
      <c r="K178" s="47"/>
    </row>
    <row r="179" spans="1:11" ht="18.75" x14ac:dyDescent="0.3">
      <c r="A179" s="189"/>
      <c r="B179" s="7"/>
      <c r="C179" s="8"/>
      <c r="D179" s="9"/>
      <c r="E179" s="9" t="s">
        <v>5</v>
      </c>
      <c r="F179" s="10" t="s">
        <v>12</v>
      </c>
      <c r="G179" s="214"/>
      <c r="H179" s="22" t="s">
        <v>333</v>
      </c>
      <c r="I179" s="193"/>
      <c r="J179" s="12"/>
      <c r="K179" s="47"/>
    </row>
    <row r="180" spans="1:11" ht="18.75" x14ac:dyDescent="0.3">
      <c r="A180" s="189"/>
      <c r="B180" s="7"/>
      <c r="C180" s="8"/>
      <c r="D180" s="9"/>
      <c r="E180" s="9" t="s">
        <v>6</v>
      </c>
      <c r="F180" s="13" t="s">
        <v>14</v>
      </c>
      <c r="G180" s="214"/>
      <c r="H180" s="11" t="s">
        <v>52</v>
      </c>
      <c r="I180" s="193"/>
      <c r="J180" s="12"/>
      <c r="K180" s="47"/>
    </row>
    <row r="181" spans="1:11" ht="18.75" x14ac:dyDescent="0.3">
      <c r="A181" s="189"/>
      <c r="B181" s="7"/>
      <c r="C181" s="8"/>
      <c r="D181" s="9"/>
      <c r="E181" s="9" t="s">
        <v>7</v>
      </c>
      <c r="F181" s="10" t="s">
        <v>12</v>
      </c>
      <c r="G181" s="214"/>
      <c r="H181" s="22" t="s">
        <v>362</v>
      </c>
      <c r="I181" s="193"/>
      <c r="J181" s="12"/>
      <c r="K181" s="47"/>
    </row>
    <row r="182" spans="1:11" ht="19.5" thickBot="1" x14ac:dyDescent="0.35">
      <c r="A182" s="201"/>
      <c r="B182" s="34"/>
      <c r="C182" s="19"/>
      <c r="D182" s="20"/>
      <c r="E182" s="20" t="s">
        <v>72</v>
      </c>
      <c r="F182" s="13" t="s">
        <v>14</v>
      </c>
      <c r="G182" s="214"/>
      <c r="H182" s="22" t="s">
        <v>33</v>
      </c>
      <c r="I182" s="204"/>
      <c r="J182" s="23"/>
      <c r="K182" s="51"/>
    </row>
    <row r="183" spans="1:11" ht="19.5" thickTop="1" x14ac:dyDescent="0.3">
      <c r="A183" s="52"/>
      <c r="B183" s="40"/>
      <c r="C183" s="25"/>
      <c r="D183" s="26"/>
      <c r="E183" s="26"/>
      <c r="F183" s="26"/>
      <c r="G183" s="26"/>
      <c r="H183" s="27"/>
      <c r="I183" s="26"/>
      <c r="J183" s="28"/>
      <c r="K183" s="53"/>
    </row>
    <row r="184" spans="1:11" ht="21" customHeight="1" x14ac:dyDescent="0.35">
      <c r="A184" s="188">
        <v>25</v>
      </c>
      <c r="B184" s="4">
        <v>44575</v>
      </c>
      <c r="C184" s="5" t="s">
        <v>104</v>
      </c>
      <c r="D184" s="44" t="s">
        <v>363</v>
      </c>
      <c r="E184" s="9" t="s">
        <v>317</v>
      </c>
      <c r="F184" s="10"/>
      <c r="G184" s="205" t="s">
        <v>32</v>
      </c>
      <c r="H184" s="22"/>
      <c r="I184" s="203" t="s">
        <v>320</v>
      </c>
      <c r="J184" s="17">
        <v>25269</v>
      </c>
      <c r="K184" s="50">
        <f>SUM(K176,J184)</f>
        <v>651615</v>
      </c>
    </row>
    <row r="185" spans="1:11" ht="18.75" customHeight="1" x14ac:dyDescent="0.3">
      <c r="A185" s="189"/>
      <c r="B185" s="7"/>
      <c r="C185" s="8"/>
      <c r="D185" s="32" t="s">
        <v>364</v>
      </c>
      <c r="E185" s="9" t="s">
        <v>21</v>
      </c>
      <c r="F185" s="13" t="s">
        <v>14</v>
      </c>
      <c r="G185" s="196"/>
      <c r="H185" s="11" t="s">
        <v>68</v>
      </c>
      <c r="I185" s="193"/>
      <c r="J185" s="12"/>
      <c r="K185" s="47"/>
    </row>
    <row r="186" spans="1:11" ht="18.75" customHeight="1" x14ac:dyDescent="0.3">
      <c r="A186" s="189"/>
      <c r="B186" s="7"/>
      <c r="C186" s="8"/>
      <c r="D186" s="73"/>
      <c r="E186" s="9" t="s">
        <v>4</v>
      </c>
      <c r="F186" s="13" t="s">
        <v>14</v>
      </c>
      <c r="G186" s="196"/>
      <c r="H186" s="11" t="s">
        <v>52</v>
      </c>
      <c r="I186" s="193"/>
      <c r="J186" s="12"/>
      <c r="K186" s="47"/>
    </row>
    <row r="187" spans="1:11" ht="18.75" customHeight="1" x14ac:dyDescent="0.3">
      <c r="A187" s="189"/>
      <c r="B187" s="7"/>
      <c r="C187" s="8"/>
      <c r="D187" s="9"/>
      <c r="E187" s="9" t="s">
        <v>5</v>
      </c>
      <c r="F187" s="10" t="s">
        <v>12</v>
      </c>
      <c r="G187" s="196"/>
      <c r="H187" s="11" t="s">
        <v>55</v>
      </c>
      <c r="I187" s="193"/>
      <c r="J187" s="12"/>
      <c r="K187" s="47"/>
    </row>
    <row r="188" spans="1:11" ht="18.75" customHeight="1" x14ac:dyDescent="0.3">
      <c r="A188" s="189"/>
      <c r="B188" s="7"/>
      <c r="C188" s="8"/>
      <c r="D188" s="9"/>
      <c r="E188" s="9" t="s">
        <v>6</v>
      </c>
      <c r="F188" s="13" t="s">
        <v>14</v>
      </c>
      <c r="G188" s="196"/>
      <c r="H188" s="11" t="s">
        <v>93</v>
      </c>
      <c r="I188" s="193"/>
      <c r="J188" s="12"/>
      <c r="K188" s="47"/>
    </row>
    <row r="189" spans="1:11" ht="18.75" customHeight="1" x14ac:dyDescent="0.3">
      <c r="A189" s="189"/>
      <c r="B189" s="7"/>
      <c r="C189" s="8"/>
      <c r="D189" s="9"/>
      <c r="E189" s="9" t="s">
        <v>7</v>
      </c>
      <c r="F189" s="10" t="s">
        <v>12</v>
      </c>
      <c r="G189" s="196"/>
      <c r="H189" s="11" t="s">
        <v>55</v>
      </c>
      <c r="I189" s="193"/>
      <c r="J189" s="12"/>
      <c r="K189" s="47"/>
    </row>
    <row r="190" spans="1:11" ht="19.5" customHeight="1" thickBot="1" x14ac:dyDescent="0.35">
      <c r="A190" s="201"/>
      <c r="B190" s="34"/>
      <c r="C190" s="19"/>
      <c r="D190" s="20"/>
      <c r="E190" s="20" t="s">
        <v>72</v>
      </c>
      <c r="F190" s="13" t="s">
        <v>14</v>
      </c>
      <c r="G190" s="211"/>
      <c r="H190" s="22" t="s">
        <v>25</v>
      </c>
      <c r="I190" s="204"/>
      <c r="J190" s="23"/>
      <c r="K190" s="51"/>
    </row>
    <row r="191" spans="1:11" ht="19.5" thickTop="1" x14ac:dyDescent="0.3">
      <c r="A191" s="52"/>
      <c r="B191" s="40"/>
      <c r="C191" s="25"/>
      <c r="D191" s="26"/>
      <c r="E191" s="26"/>
      <c r="F191" s="26"/>
      <c r="G191" s="26"/>
      <c r="H191" s="27"/>
      <c r="I191" s="26"/>
      <c r="J191" s="28"/>
      <c r="K191" s="53"/>
    </row>
    <row r="192" spans="1:11" ht="21" x14ac:dyDescent="0.35">
      <c r="A192" s="188">
        <v>26</v>
      </c>
      <c r="B192" s="4">
        <v>44575</v>
      </c>
      <c r="C192" s="5" t="s">
        <v>35</v>
      </c>
      <c r="D192" s="44" t="s">
        <v>365</v>
      </c>
      <c r="E192" s="9" t="s">
        <v>317</v>
      </c>
      <c r="F192" s="10"/>
      <c r="G192" s="205" t="s">
        <v>32</v>
      </c>
      <c r="H192" s="22"/>
      <c r="I192" s="203" t="s">
        <v>320</v>
      </c>
      <c r="J192" s="17">
        <v>25963</v>
      </c>
      <c r="K192" s="50">
        <f>SUM(K184,J192)</f>
        <v>677578</v>
      </c>
    </row>
    <row r="193" spans="1:11" ht="18.75" x14ac:dyDescent="0.3">
      <c r="A193" s="189"/>
      <c r="B193" s="7"/>
      <c r="C193" s="8"/>
      <c r="D193" s="32" t="s">
        <v>231</v>
      </c>
      <c r="E193" s="9" t="s">
        <v>21</v>
      </c>
      <c r="F193" s="13" t="s">
        <v>14</v>
      </c>
      <c r="G193" s="196"/>
      <c r="H193" s="11" t="s">
        <v>366</v>
      </c>
      <c r="I193" s="193"/>
      <c r="J193" s="12"/>
      <c r="K193" s="47"/>
    </row>
    <row r="194" spans="1:11" ht="18.75" x14ac:dyDescent="0.3">
      <c r="A194" s="189"/>
      <c r="B194" s="7"/>
      <c r="C194" s="8"/>
      <c r="D194" s="73"/>
      <c r="E194" s="9" t="s">
        <v>4</v>
      </c>
      <c r="F194" s="10" t="s">
        <v>12</v>
      </c>
      <c r="G194" s="196"/>
      <c r="H194" s="11" t="s">
        <v>28</v>
      </c>
      <c r="I194" s="193"/>
      <c r="J194" s="12"/>
      <c r="K194" s="47"/>
    </row>
    <row r="195" spans="1:11" ht="18.75" x14ac:dyDescent="0.3">
      <c r="A195" s="189"/>
      <c r="B195" s="7"/>
      <c r="C195" s="8"/>
      <c r="D195" s="9" t="s">
        <v>312</v>
      </c>
      <c r="E195" s="9" t="s">
        <v>5</v>
      </c>
      <c r="F195" s="13" t="s">
        <v>14</v>
      </c>
      <c r="G195" s="196"/>
      <c r="H195" s="11" t="s">
        <v>359</v>
      </c>
      <c r="I195" s="193"/>
      <c r="J195" s="12"/>
      <c r="K195" s="47"/>
    </row>
    <row r="196" spans="1:11" ht="18.75" x14ac:dyDescent="0.3">
      <c r="A196" s="189"/>
      <c r="B196" s="7"/>
      <c r="C196" s="8"/>
      <c r="D196" s="7"/>
      <c r="E196" s="9" t="s">
        <v>6</v>
      </c>
      <c r="F196" s="13" t="s">
        <v>14</v>
      </c>
      <c r="G196" s="196"/>
      <c r="H196" s="11" t="s">
        <v>366</v>
      </c>
      <c r="I196" s="193"/>
      <c r="J196" s="12"/>
      <c r="K196" s="47"/>
    </row>
    <row r="197" spans="1:11" ht="18.75" x14ac:dyDescent="0.3">
      <c r="A197" s="189"/>
      <c r="B197" s="7"/>
      <c r="C197" s="8"/>
      <c r="D197" s="9"/>
      <c r="E197" s="9" t="s">
        <v>7</v>
      </c>
      <c r="F197" s="10" t="s">
        <v>12</v>
      </c>
      <c r="G197" s="196"/>
      <c r="H197" s="11" t="s">
        <v>366</v>
      </c>
      <c r="I197" s="193"/>
      <c r="J197" s="12"/>
      <c r="K197" s="47"/>
    </row>
    <row r="198" spans="1:11" ht="19.5" thickBot="1" x14ac:dyDescent="0.35">
      <c r="A198" s="201"/>
      <c r="B198" s="34"/>
      <c r="C198" s="19"/>
      <c r="D198" s="20"/>
      <c r="E198" s="20" t="s">
        <v>72</v>
      </c>
      <c r="F198" s="13" t="s">
        <v>14</v>
      </c>
      <c r="G198" s="211"/>
      <c r="H198" s="22" t="s">
        <v>101</v>
      </c>
      <c r="I198" s="204"/>
      <c r="J198" s="23"/>
      <c r="K198" s="51"/>
    </row>
    <row r="199" spans="1:11" ht="19.5" thickTop="1" x14ac:dyDescent="0.3">
      <c r="A199" s="52"/>
      <c r="B199" s="40"/>
      <c r="C199" s="25"/>
      <c r="D199" s="26"/>
      <c r="E199" s="26"/>
      <c r="F199" s="26"/>
      <c r="G199" s="26"/>
      <c r="H199" s="27"/>
      <c r="I199" s="26"/>
      <c r="J199" s="28"/>
      <c r="K199" s="53"/>
    </row>
    <row r="200" spans="1:11" ht="21" x14ac:dyDescent="0.35">
      <c r="A200" s="188">
        <v>27</v>
      </c>
      <c r="B200" s="4">
        <v>44578</v>
      </c>
      <c r="C200" s="5" t="s">
        <v>35</v>
      </c>
      <c r="D200" s="44" t="s">
        <v>367</v>
      </c>
      <c r="E200" s="9" t="s">
        <v>317</v>
      </c>
      <c r="F200" s="10"/>
      <c r="G200" s="205" t="s">
        <v>32</v>
      </c>
      <c r="H200" s="22"/>
      <c r="I200" s="203" t="s">
        <v>320</v>
      </c>
      <c r="J200" s="17">
        <v>34997</v>
      </c>
      <c r="K200" s="50">
        <f>SUM(K192,J200)</f>
        <v>712575</v>
      </c>
    </row>
    <row r="201" spans="1:11" ht="18.75" x14ac:dyDescent="0.3">
      <c r="A201" s="189"/>
      <c r="B201" s="7"/>
      <c r="C201" s="8"/>
      <c r="D201" s="32" t="s">
        <v>114</v>
      </c>
      <c r="E201" s="9" t="s">
        <v>21</v>
      </c>
      <c r="F201" s="13"/>
      <c r="G201" s="196"/>
      <c r="H201" s="11"/>
      <c r="I201" s="193"/>
      <c r="J201" s="12"/>
      <c r="K201" s="47"/>
    </row>
    <row r="202" spans="1:11" ht="18.75" x14ac:dyDescent="0.3">
      <c r="A202" s="189"/>
      <c r="B202" s="7"/>
      <c r="C202" s="8"/>
      <c r="D202" s="73"/>
      <c r="E202" s="9" t="s">
        <v>4</v>
      </c>
      <c r="F202" s="13" t="s">
        <v>14</v>
      </c>
      <c r="G202" s="196"/>
      <c r="H202" s="22" t="s">
        <v>33</v>
      </c>
      <c r="I202" s="193"/>
      <c r="J202" s="12"/>
      <c r="K202" s="47"/>
    </row>
    <row r="203" spans="1:11" ht="18.75" x14ac:dyDescent="0.3">
      <c r="A203" s="189"/>
      <c r="B203" s="7"/>
      <c r="C203" s="8"/>
      <c r="D203" s="9" t="s">
        <v>149</v>
      </c>
      <c r="E203" s="9" t="s">
        <v>5</v>
      </c>
      <c r="F203" s="13" t="s">
        <v>14</v>
      </c>
      <c r="G203" s="196"/>
      <c r="H203" s="11" t="s">
        <v>45</v>
      </c>
      <c r="I203" s="193"/>
      <c r="J203" s="12"/>
      <c r="K203" s="47"/>
    </row>
    <row r="204" spans="1:11" ht="18.75" x14ac:dyDescent="0.3">
      <c r="A204" s="189"/>
      <c r="B204" s="7"/>
      <c r="C204" s="8"/>
      <c r="D204" s="9" t="s">
        <v>368</v>
      </c>
      <c r="E204" s="9" t="s">
        <v>6</v>
      </c>
      <c r="F204" s="13" t="s">
        <v>14</v>
      </c>
      <c r="G204" s="196"/>
      <c r="H204" s="11" t="s">
        <v>47</v>
      </c>
      <c r="I204" s="193"/>
      <c r="J204" s="12"/>
      <c r="K204" s="47"/>
    </row>
    <row r="205" spans="1:11" ht="18.75" x14ac:dyDescent="0.3">
      <c r="A205" s="189"/>
      <c r="B205" s="7"/>
      <c r="C205" s="8"/>
      <c r="D205" s="9"/>
      <c r="E205" s="9" t="s">
        <v>7</v>
      </c>
      <c r="F205" s="10" t="s">
        <v>12</v>
      </c>
      <c r="G205" s="196"/>
      <c r="H205" s="11" t="s">
        <v>45</v>
      </c>
      <c r="I205" s="193"/>
      <c r="J205" s="12"/>
      <c r="K205" s="47"/>
    </row>
    <row r="206" spans="1:11" ht="19.5" thickBot="1" x14ac:dyDescent="0.35">
      <c r="A206" s="201"/>
      <c r="B206" s="34"/>
      <c r="C206" s="19"/>
      <c r="D206" s="20"/>
      <c r="E206" s="20" t="s">
        <v>72</v>
      </c>
      <c r="F206" s="13" t="s">
        <v>14</v>
      </c>
      <c r="G206" s="211"/>
      <c r="H206" s="11" t="s">
        <v>47</v>
      </c>
      <c r="I206" s="204"/>
      <c r="J206" s="23"/>
      <c r="K206" s="51"/>
    </row>
    <row r="207" spans="1:11" ht="19.5" thickTop="1" x14ac:dyDescent="0.3">
      <c r="A207" s="52"/>
      <c r="B207" s="40"/>
      <c r="C207" s="25"/>
      <c r="D207" s="26"/>
      <c r="E207" s="26"/>
      <c r="F207" s="26"/>
      <c r="G207" s="26"/>
      <c r="H207" s="27"/>
      <c r="I207" s="26"/>
      <c r="J207" s="28"/>
      <c r="K207" s="53"/>
    </row>
    <row r="208" spans="1:11" ht="21" x14ac:dyDescent="0.35">
      <c r="A208" s="188">
        <v>28</v>
      </c>
      <c r="B208" s="4">
        <v>44578</v>
      </c>
      <c r="C208" s="5" t="s">
        <v>23</v>
      </c>
      <c r="D208" s="44" t="s">
        <v>370</v>
      </c>
      <c r="E208" s="9" t="s">
        <v>317</v>
      </c>
      <c r="F208" s="10"/>
      <c r="G208" s="205" t="s">
        <v>32</v>
      </c>
      <c r="H208" s="22"/>
      <c r="I208" s="203" t="s">
        <v>320</v>
      </c>
      <c r="J208" s="17">
        <v>35394</v>
      </c>
      <c r="K208" s="50">
        <f>SUM(K200,J208)</f>
        <v>747969</v>
      </c>
    </row>
    <row r="209" spans="1:11" ht="18.75" x14ac:dyDescent="0.3">
      <c r="A209" s="189"/>
      <c r="B209" s="7"/>
      <c r="C209" s="8"/>
      <c r="D209" s="32" t="s">
        <v>90</v>
      </c>
      <c r="E209" s="9" t="s">
        <v>21</v>
      </c>
      <c r="F209" s="13" t="s">
        <v>14</v>
      </c>
      <c r="G209" s="196"/>
      <c r="H209" s="22" t="s">
        <v>362</v>
      </c>
      <c r="I209" s="193"/>
      <c r="J209" s="12"/>
      <c r="K209" s="47"/>
    </row>
    <row r="210" spans="1:11" ht="18.75" x14ac:dyDescent="0.3">
      <c r="A210" s="189"/>
      <c r="B210" s="7"/>
      <c r="C210" s="8"/>
      <c r="D210" s="73"/>
      <c r="E210" s="9" t="s">
        <v>4</v>
      </c>
      <c r="F210" s="13" t="s">
        <v>14</v>
      </c>
      <c r="G210" s="196"/>
      <c r="H210" s="11" t="s">
        <v>48</v>
      </c>
      <c r="I210" s="193"/>
      <c r="J210" s="12"/>
      <c r="K210" s="47"/>
    </row>
    <row r="211" spans="1:11" ht="18.75" x14ac:dyDescent="0.3">
      <c r="A211" s="189"/>
      <c r="B211" s="7"/>
      <c r="C211" s="8"/>
      <c r="D211" s="9" t="s">
        <v>369</v>
      </c>
      <c r="E211" s="9" t="s">
        <v>5</v>
      </c>
      <c r="F211" s="10" t="s">
        <v>12</v>
      </c>
      <c r="G211" s="196"/>
      <c r="H211" s="22" t="s">
        <v>362</v>
      </c>
      <c r="I211" s="193"/>
      <c r="J211" s="12"/>
      <c r="K211" s="47"/>
    </row>
    <row r="212" spans="1:11" ht="18.75" x14ac:dyDescent="0.3">
      <c r="A212" s="189"/>
      <c r="B212" s="7"/>
      <c r="C212" s="8"/>
      <c r="D212" s="9"/>
      <c r="E212" s="9" t="s">
        <v>6</v>
      </c>
      <c r="F212" s="13" t="s">
        <v>14</v>
      </c>
      <c r="G212" s="196"/>
      <c r="H212" s="11" t="s">
        <v>48</v>
      </c>
      <c r="I212" s="193"/>
      <c r="J212" s="12"/>
      <c r="K212" s="47"/>
    </row>
    <row r="213" spans="1:11" ht="18.75" x14ac:dyDescent="0.3">
      <c r="A213" s="189"/>
      <c r="B213" s="7"/>
      <c r="C213" s="8"/>
      <c r="D213" s="9"/>
      <c r="E213" s="9" t="s">
        <v>7</v>
      </c>
      <c r="F213" s="13" t="s">
        <v>14</v>
      </c>
      <c r="G213" s="196"/>
      <c r="H213" s="11" t="s">
        <v>28</v>
      </c>
      <c r="I213" s="193"/>
      <c r="J213" s="12"/>
      <c r="K213" s="47"/>
    </row>
    <row r="214" spans="1:11" ht="19.5" thickBot="1" x14ac:dyDescent="0.35">
      <c r="A214" s="201"/>
      <c r="B214" s="34"/>
      <c r="C214" s="19"/>
      <c r="D214" s="20"/>
      <c r="E214" s="20" t="s">
        <v>72</v>
      </c>
      <c r="F214" s="10" t="s">
        <v>12</v>
      </c>
      <c r="G214" s="211"/>
      <c r="H214" s="11" t="s">
        <v>45</v>
      </c>
      <c r="I214" s="204"/>
      <c r="J214" s="23"/>
      <c r="K214" s="51"/>
    </row>
    <row r="215" spans="1:11" ht="19.5" thickTop="1" x14ac:dyDescent="0.3">
      <c r="A215" s="52"/>
      <c r="B215" s="40"/>
      <c r="C215" s="25"/>
      <c r="D215" s="26"/>
      <c r="E215" s="26"/>
      <c r="F215" s="26"/>
      <c r="G215" s="26"/>
      <c r="H215" s="27"/>
      <c r="I215" s="26"/>
      <c r="J215" s="28"/>
      <c r="K215" s="53"/>
    </row>
    <row r="216" spans="1:11" ht="21" customHeight="1" x14ac:dyDescent="0.35">
      <c r="A216" s="188">
        <v>29</v>
      </c>
      <c r="B216" s="4">
        <v>44579</v>
      </c>
      <c r="C216" s="5" t="s">
        <v>104</v>
      </c>
      <c r="D216" s="44" t="s">
        <v>373</v>
      </c>
      <c r="E216" s="9" t="s">
        <v>317</v>
      </c>
      <c r="F216" s="10"/>
      <c r="G216" s="206" t="s">
        <v>38</v>
      </c>
      <c r="H216" s="22"/>
      <c r="I216" s="203" t="s">
        <v>320</v>
      </c>
      <c r="J216" s="17">
        <v>12380</v>
      </c>
      <c r="K216" s="50">
        <f>SUM(K208,J216)</f>
        <v>760349</v>
      </c>
    </row>
    <row r="217" spans="1:11" ht="18.75" customHeight="1" x14ac:dyDescent="0.3">
      <c r="A217" s="189"/>
      <c r="B217" s="7"/>
      <c r="C217" s="8"/>
      <c r="D217" s="32" t="s">
        <v>240</v>
      </c>
      <c r="E217" s="9" t="s">
        <v>21</v>
      </c>
      <c r="F217" s="10" t="s">
        <v>12</v>
      </c>
      <c r="G217" s="212"/>
      <c r="H217" s="11" t="s">
        <v>29</v>
      </c>
      <c r="I217" s="193"/>
      <c r="J217" s="12"/>
      <c r="K217" s="47"/>
    </row>
    <row r="218" spans="1:11" ht="18.75" customHeight="1" x14ac:dyDescent="0.3">
      <c r="A218" s="189"/>
      <c r="B218" s="7"/>
      <c r="C218" s="8"/>
      <c r="D218" s="73"/>
      <c r="E218" s="9" t="s">
        <v>4</v>
      </c>
      <c r="F218" s="10" t="s">
        <v>12</v>
      </c>
      <c r="G218" s="212"/>
      <c r="H218" s="11" t="s">
        <v>16</v>
      </c>
      <c r="I218" s="193"/>
      <c r="J218" s="12"/>
      <c r="K218" s="47"/>
    </row>
    <row r="219" spans="1:11" ht="18.75" customHeight="1" x14ac:dyDescent="0.3">
      <c r="A219" s="189"/>
      <c r="B219" s="7"/>
      <c r="C219" s="8"/>
      <c r="D219" s="7" t="s">
        <v>371</v>
      </c>
      <c r="E219" s="9" t="s">
        <v>5</v>
      </c>
      <c r="F219" s="13" t="s">
        <v>14</v>
      </c>
      <c r="G219" s="212"/>
      <c r="H219" s="11" t="s">
        <v>48</v>
      </c>
      <c r="I219" s="193"/>
      <c r="J219" s="12"/>
      <c r="K219" s="47"/>
    </row>
    <row r="220" spans="1:11" ht="18.75" customHeight="1" x14ac:dyDescent="0.3">
      <c r="A220" s="189"/>
      <c r="B220" s="7"/>
      <c r="C220" s="8"/>
      <c r="D220" s="9" t="s">
        <v>372</v>
      </c>
      <c r="E220" s="9" t="s">
        <v>6</v>
      </c>
      <c r="F220" s="10" t="s">
        <v>12</v>
      </c>
      <c r="G220" s="212"/>
      <c r="H220" s="11" t="s">
        <v>16</v>
      </c>
      <c r="I220" s="193"/>
      <c r="J220" s="12"/>
      <c r="K220" s="47"/>
    </row>
    <row r="221" spans="1:11" ht="18.75" customHeight="1" x14ac:dyDescent="0.3">
      <c r="A221" s="189"/>
      <c r="B221" s="7"/>
      <c r="C221" s="8"/>
      <c r="D221" s="9"/>
      <c r="E221" s="9" t="s">
        <v>7</v>
      </c>
      <c r="F221" s="13" t="s">
        <v>14</v>
      </c>
      <c r="G221" s="212"/>
      <c r="H221" s="11" t="s">
        <v>48</v>
      </c>
      <c r="I221" s="193"/>
      <c r="J221" s="12"/>
      <c r="K221" s="47"/>
    </row>
    <row r="222" spans="1:11" ht="19.5" customHeight="1" thickBot="1" x14ac:dyDescent="0.35">
      <c r="A222" s="201"/>
      <c r="B222" s="34"/>
      <c r="C222" s="19"/>
      <c r="D222" s="20"/>
      <c r="E222" s="20" t="s">
        <v>72</v>
      </c>
      <c r="F222" s="13" t="s">
        <v>14</v>
      </c>
      <c r="G222" s="213"/>
      <c r="H222" s="11" t="s">
        <v>27</v>
      </c>
      <c r="I222" s="204"/>
      <c r="J222" s="23"/>
      <c r="K222" s="51"/>
    </row>
    <row r="223" spans="1:11" ht="19.5" thickTop="1" x14ac:dyDescent="0.3">
      <c r="A223" s="52"/>
      <c r="B223" s="40"/>
      <c r="C223" s="25"/>
      <c r="D223" s="26"/>
      <c r="E223" s="26"/>
      <c r="F223" s="26"/>
      <c r="G223" s="26"/>
      <c r="H223" s="27"/>
      <c r="I223" s="26"/>
      <c r="J223" s="28"/>
      <c r="K223" s="53"/>
    </row>
    <row r="224" spans="1:11" ht="21" customHeight="1" x14ac:dyDescent="0.35">
      <c r="A224" s="188">
        <v>30</v>
      </c>
      <c r="B224" s="4">
        <v>44580</v>
      </c>
      <c r="C224" s="5" t="s">
        <v>23</v>
      </c>
      <c r="D224" s="44" t="s">
        <v>374</v>
      </c>
      <c r="E224" s="9" t="s">
        <v>317</v>
      </c>
      <c r="F224" s="10"/>
      <c r="G224" s="205" t="s">
        <v>32</v>
      </c>
      <c r="H224" s="22"/>
      <c r="I224" s="203" t="s">
        <v>30</v>
      </c>
      <c r="J224" s="17">
        <v>24685</v>
      </c>
      <c r="K224" s="50">
        <f>SUM(K216,J224)</f>
        <v>785034</v>
      </c>
    </row>
    <row r="225" spans="1:11" ht="18.75" customHeight="1" x14ac:dyDescent="0.3">
      <c r="A225" s="189"/>
      <c r="B225" s="7"/>
      <c r="C225" s="8"/>
      <c r="D225" s="32" t="s">
        <v>375</v>
      </c>
      <c r="E225" s="9" t="s">
        <v>21</v>
      </c>
      <c r="F225" s="10"/>
      <c r="G225" s="196"/>
      <c r="H225" s="11"/>
      <c r="I225" s="193"/>
      <c r="J225" s="12"/>
      <c r="K225" s="47"/>
    </row>
    <row r="226" spans="1:11" ht="18.75" customHeight="1" x14ac:dyDescent="0.3">
      <c r="A226" s="189"/>
      <c r="B226" s="7"/>
      <c r="C226" s="8"/>
      <c r="D226" s="73"/>
      <c r="E226" s="9" t="s">
        <v>4</v>
      </c>
      <c r="F226" s="13" t="s">
        <v>14</v>
      </c>
      <c r="G226" s="196"/>
      <c r="H226" s="22" t="s">
        <v>101</v>
      </c>
      <c r="I226" s="193"/>
      <c r="J226" s="12"/>
      <c r="K226" s="47"/>
    </row>
    <row r="227" spans="1:11" ht="18.75" customHeight="1" x14ac:dyDescent="0.3">
      <c r="A227" s="189"/>
      <c r="B227" s="7"/>
      <c r="C227" s="8"/>
      <c r="D227" s="7"/>
      <c r="E227" s="9" t="s">
        <v>5</v>
      </c>
      <c r="F227" s="13" t="s">
        <v>14</v>
      </c>
      <c r="G227" s="196"/>
      <c r="H227" s="11" t="s">
        <v>27</v>
      </c>
      <c r="I227" s="193"/>
      <c r="J227" s="12"/>
      <c r="K227" s="47"/>
    </row>
    <row r="228" spans="1:11" ht="18.75" customHeight="1" x14ac:dyDescent="0.3">
      <c r="A228" s="189"/>
      <c r="B228" s="7"/>
      <c r="C228" s="8"/>
      <c r="D228" s="9"/>
      <c r="E228" s="9" t="s">
        <v>6</v>
      </c>
      <c r="F228" s="13" t="s">
        <v>14</v>
      </c>
      <c r="G228" s="196"/>
      <c r="H228" s="11" t="s">
        <v>359</v>
      </c>
      <c r="I228" s="193"/>
      <c r="J228" s="12"/>
      <c r="K228" s="47"/>
    </row>
    <row r="229" spans="1:11" ht="18.75" customHeight="1" x14ac:dyDescent="0.3">
      <c r="A229" s="189"/>
      <c r="B229" s="7"/>
      <c r="C229" s="8"/>
      <c r="D229" s="9"/>
      <c r="E229" s="9" t="s">
        <v>7</v>
      </c>
      <c r="F229" s="10" t="s">
        <v>12</v>
      </c>
      <c r="G229" s="196"/>
      <c r="H229" s="11" t="s">
        <v>28</v>
      </c>
      <c r="I229" s="193"/>
      <c r="J229" s="12"/>
      <c r="K229" s="47"/>
    </row>
    <row r="230" spans="1:11" ht="19.5" customHeight="1" thickBot="1" x14ac:dyDescent="0.35">
      <c r="A230" s="201"/>
      <c r="B230" s="34"/>
      <c r="C230" s="19"/>
      <c r="D230" s="20"/>
      <c r="E230" s="20" t="s">
        <v>72</v>
      </c>
      <c r="F230" s="10" t="s">
        <v>12</v>
      </c>
      <c r="G230" s="211"/>
      <c r="H230" s="11" t="s">
        <v>29</v>
      </c>
      <c r="I230" s="204"/>
      <c r="J230" s="23"/>
      <c r="K230" s="51"/>
    </row>
    <row r="231" spans="1:11" ht="19.5" thickTop="1" x14ac:dyDescent="0.3">
      <c r="A231" s="52"/>
      <c r="B231" s="40"/>
      <c r="C231" s="25"/>
      <c r="D231" s="26"/>
      <c r="E231" s="26"/>
      <c r="F231" s="26"/>
      <c r="G231" s="26"/>
      <c r="H231" s="27"/>
      <c r="I231" s="26"/>
      <c r="J231" s="28"/>
      <c r="K231" s="53"/>
    </row>
    <row r="232" spans="1:11" ht="21" x14ac:dyDescent="0.35">
      <c r="A232" s="188">
        <v>31</v>
      </c>
      <c r="B232" s="4">
        <v>44581</v>
      </c>
      <c r="C232" s="5" t="s">
        <v>35</v>
      </c>
      <c r="D232" s="44" t="s">
        <v>377</v>
      </c>
      <c r="E232" s="9" t="s">
        <v>317</v>
      </c>
      <c r="F232" s="10"/>
      <c r="G232" s="205" t="s">
        <v>32</v>
      </c>
      <c r="H232" s="22"/>
      <c r="I232" s="203" t="s">
        <v>30</v>
      </c>
      <c r="J232" s="17">
        <v>44078</v>
      </c>
      <c r="K232" s="50">
        <f>SUM(K224,J232)</f>
        <v>829112</v>
      </c>
    </row>
    <row r="233" spans="1:11" ht="18.75" x14ac:dyDescent="0.3">
      <c r="A233" s="189"/>
      <c r="B233" s="7"/>
      <c r="C233" s="8"/>
      <c r="D233" s="32" t="s">
        <v>378</v>
      </c>
      <c r="E233" s="9" t="s">
        <v>21</v>
      </c>
      <c r="F233" s="10"/>
      <c r="G233" s="196"/>
      <c r="H233" s="11"/>
      <c r="I233" s="193"/>
      <c r="J233" s="12"/>
      <c r="K233" s="47"/>
    </row>
    <row r="234" spans="1:11" ht="18.75" x14ac:dyDescent="0.3">
      <c r="A234" s="189"/>
      <c r="B234" s="7"/>
      <c r="C234" s="8"/>
      <c r="D234" s="73"/>
      <c r="E234" s="9" t="s">
        <v>4</v>
      </c>
      <c r="F234" s="13"/>
      <c r="G234" s="196"/>
      <c r="H234" s="22"/>
      <c r="I234" s="193"/>
      <c r="J234" s="12"/>
      <c r="K234" s="47"/>
    </row>
    <row r="235" spans="1:11" ht="18.75" x14ac:dyDescent="0.3">
      <c r="A235" s="189"/>
      <c r="B235" s="7"/>
      <c r="C235" s="8"/>
      <c r="D235" s="7"/>
      <c r="E235" s="9" t="s">
        <v>5</v>
      </c>
      <c r="F235" s="13" t="s">
        <v>14</v>
      </c>
      <c r="G235" s="196"/>
      <c r="H235" s="11" t="s">
        <v>366</v>
      </c>
      <c r="I235" s="193"/>
      <c r="J235" s="12"/>
      <c r="K235" s="47"/>
    </row>
    <row r="236" spans="1:11" ht="18.75" x14ac:dyDescent="0.3">
      <c r="A236" s="189"/>
      <c r="B236" s="7"/>
      <c r="C236" s="8"/>
      <c r="D236" s="9"/>
      <c r="E236" s="9" t="s">
        <v>6</v>
      </c>
      <c r="F236" s="13" t="s">
        <v>14</v>
      </c>
      <c r="G236" s="196"/>
      <c r="H236" s="11" t="s">
        <v>68</v>
      </c>
      <c r="I236" s="193"/>
      <c r="J236" s="12"/>
      <c r="K236" s="47"/>
    </row>
    <row r="237" spans="1:11" ht="18.75" x14ac:dyDescent="0.3">
      <c r="A237" s="189"/>
      <c r="B237" s="7"/>
      <c r="C237" s="8"/>
      <c r="D237" s="9"/>
      <c r="E237" s="9" t="s">
        <v>7</v>
      </c>
      <c r="F237" s="13" t="s">
        <v>14</v>
      </c>
      <c r="G237" s="196"/>
      <c r="H237" s="11" t="s">
        <v>47</v>
      </c>
      <c r="I237" s="193"/>
      <c r="J237" s="12"/>
      <c r="K237" s="47"/>
    </row>
    <row r="238" spans="1:11" ht="19.5" thickBot="1" x14ac:dyDescent="0.35">
      <c r="A238" s="201"/>
      <c r="B238" s="34"/>
      <c r="C238" s="19"/>
      <c r="D238" s="20"/>
      <c r="E238" s="20" t="s">
        <v>72</v>
      </c>
      <c r="F238" s="13" t="s">
        <v>14</v>
      </c>
      <c r="G238" s="211"/>
      <c r="H238" s="22" t="s">
        <v>101</v>
      </c>
      <c r="I238" s="204"/>
      <c r="J238" s="23"/>
      <c r="K238" s="51"/>
    </row>
    <row r="239" spans="1:11" ht="19.5" thickTop="1" x14ac:dyDescent="0.3">
      <c r="A239" s="52"/>
      <c r="B239" s="40"/>
      <c r="C239" s="25"/>
      <c r="D239" s="26"/>
      <c r="E239" s="26"/>
      <c r="F239" s="26"/>
      <c r="G239" s="26"/>
      <c r="H239" s="27"/>
      <c r="I239" s="26"/>
      <c r="J239" s="28"/>
      <c r="K239" s="53"/>
    </row>
    <row r="240" spans="1:11" ht="21" x14ac:dyDescent="0.35">
      <c r="A240" s="188">
        <v>32</v>
      </c>
      <c r="B240" s="4">
        <v>44581</v>
      </c>
      <c r="C240" s="5" t="s">
        <v>23</v>
      </c>
      <c r="D240" s="44" t="s">
        <v>379</v>
      </c>
      <c r="E240" s="9" t="s">
        <v>317</v>
      </c>
      <c r="F240" s="10"/>
      <c r="G240" s="205" t="s">
        <v>32</v>
      </c>
      <c r="H240" s="22"/>
      <c r="I240" s="203" t="s">
        <v>30</v>
      </c>
      <c r="J240" s="17">
        <v>24782</v>
      </c>
      <c r="K240" s="50">
        <f>SUM(K232,J240)</f>
        <v>853894</v>
      </c>
    </row>
    <row r="241" spans="1:11" ht="18.75" x14ac:dyDescent="0.3">
      <c r="A241" s="189"/>
      <c r="B241" s="7"/>
      <c r="C241" s="8"/>
      <c r="D241" s="32" t="s">
        <v>380</v>
      </c>
      <c r="E241" s="9" t="s">
        <v>21</v>
      </c>
      <c r="F241" s="10" t="s">
        <v>12</v>
      </c>
      <c r="G241" s="196"/>
      <c r="H241" s="11" t="s">
        <v>48</v>
      </c>
      <c r="I241" s="193"/>
      <c r="J241" s="12"/>
      <c r="K241" s="47"/>
    </row>
    <row r="242" spans="1:11" ht="18.75" x14ac:dyDescent="0.3">
      <c r="A242" s="189"/>
      <c r="B242" s="7"/>
      <c r="C242" s="8"/>
      <c r="D242" s="73"/>
      <c r="E242" s="9" t="s">
        <v>4</v>
      </c>
      <c r="F242" s="10" t="s">
        <v>12</v>
      </c>
      <c r="G242" s="196"/>
      <c r="H242" s="22" t="s">
        <v>25</v>
      </c>
      <c r="I242" s="193"/>
      <c r="J242" s="12"/>
      <c r="K242" s="47"/>
    </row>
    <row r="243" spans="1:11" ht="18.75" x14ac:dyDescent="0.3">
      <c r="A243" s="189"/>
      <c r="B243" s="7"/>
      <c r="C243" s="8"/>
      <c r="D243" s="7"/>
      <c r="E243" s="9" t="s">
        <v>5</v>
      </c>
      <c r="F243" s="13" t="s">
        <v>14</v>
      </c>
      <c r="G243" s="196"/>
      <c r="H243" s="11" t="s">
        <v>48</v>
      </c>
      <c r="I243" s="193"/>
      <c r="J243" s="12"/>
      <c r="K243" s="47"/>
    </row>
    <row r="244" spans="1:11" ht="18.75" x14ac:dyDescent="0.3">
      <c r="A244" s="189"/>
      <c r="B244" s="7"/>
      <c r="C244" s="8"/>
      <c r="D244" s="9"/>
      <c r="E244" s="9" t="s">
        <v>6</v>
      </c>
      <c r="F244" s="13" t="s">
        <v>14</v>
      </c>
      <c r="G244" s="196"/>
      <c r="H244" s="11" t="s">
        <v>359</v>
      </c>
      <c r="I244" s="193"/>
      <c r="J244" s="12"/>
      <c r="K244" s="47"/>
    </row>
    <row r="245" spans="1:11" ht="18.75" x14ac:dyDescent="0.3">
      <c r="A245" s="189"/>
      <c r="B245" s="7"/>
      <c r="C245" s="8"/>
      <c r="D245" s="9"/>
      <c r="E245" s="9" t="s">
        <v>7</v>
      </c>
      <c r="F245" s="13" t="s">
        <v>14</v>
      </c>
      <c r="G245" s="196"/>
      <c r="H245" s="11" t="s">
        <v>47</v>
      </c>
      <c r="I245" s="193"/>
      <c r="J245" s="12"/>
      <c r="K245" s="47"/>
    </row>
    <row r="246" spans="1:11" ht="19.5" thickBot="1" x14ac:dyDescent="0.35">
      <c r="A246" s="201"/>
      <c r="B246" s="34"/>
      <c r="C246" s="19"/>
      <c r="D246" s="20"/>
      <c r="E246" s="20" t="s">
        <v>72</v>
      </c>
      <c r="F246" s="10" t="s">
        <v>12</v>
      </c>
      <c r="G246" s="211"/>
      <c r="H246" s="22" t="s">
        <v>33</v>
      </c>
      <c r="I246" s="204"/>
      <c r="J246" s="23"/>
      <c r="K246" s="51"/>
    </row>
    <row r="247" spans="1:11" ht="19.5" thickTop="1" x14ac:dyDescent="0.3">
      <c r="A247" s="52"/>
      <c r="B247" s="40"/>
      <c r="C247" s="25"/>
      <c r="D247" s="26"/>
      <c r="E247" s="26"/>
      <c r="F247" s="26"/>
      <c r="G247" s="26"/>
      <c r="H247" s="27"/>
      <c r="I247" s="26"/>
      <c r="J247" s="28"/>
      <c r="K247" s="53"/>
    </row>
    <row r="248" spans="1:11" ht="21" customHeight="1" x14ac:dyDescent="0.35">
      <c r="A248" s="188">
        <v>33</v>
      </c>
      <c r="B248" s="4">
        <v>44583</v>
      </c>
      <c r="C248" s="5" t="s">
        <v>104</v>
      </c>
      <c r="D248" s="44" t="s">
        <v>381</v>
      </c>
      <c r="E248" s="9" t="s">
        <v>317</v>
      </c>
      <c r="F248" s="10"/>
      <c r="G248" s="202" t="s">
        <v>43</v>
      </c>
      <c r="H248" s="22"/>
      <c r="I248" s="203" t="s">
        <v>18</v>
      </c>
      <c r="J248" s="17">
        <v>6671</v>
      </c>
      <c r="K248" s="50">
        <f>SUM(K240,J248)</f>
        <v>860565</v>
      </c>
    </row>
    <row r="249" spans="1:11" ht="18.75" customHeight="1" x14ac:dyDescent="0.3">
      <c r="A249" s="189"/>
      <c r="B249" s="7"/>
      <c r="C249" s="8"/>
      <c r="D249" s="32" t="s">
        <v>382</v>
      </c>
      <c r="E249" s="9" t="s">
        <v>21</v>
      </c>
      <c r="F249" s="10"/>
      <c r="G249" s="214"/>
      <c r="H249" s="11"/>
      <c r="I249" s="193"/>
      <c r="J249" s="12"/>
      <c r="K249" s="47"/>
    </row>
    <row r="250" spans="1:11" ht="18.75" customHeight="1" x14ac:dyDescent="0.3">
      <c r="A250" s="189"/>
      <c r="B250" s="7"/>
      <c r="C250" s="8"/>
      <c r="D250" s="73"/>
      <c r="E250" s="9" t="s">
        <v>4</v>
      </c>
      <c r="F250" s="10" t="s">
        <v>12</v>
      </c>
      <c r="G250" s="214"/>
      <c r="H250" s="11" t="s">
        <v>45</v>
      </c>
      <c r="I250" s="193"/>
      <c r="J250" s="12"/>
      <c r="K250" s="47"/>
    </row>
    <row r="251" spans="1:11" ht="18.75" customHeight="1" x14ac:dyDescent="0.3">
      <c r="A251" s="189"/>
      <c r="B251" s="7"/>
      <c r="C251" s="8"/>
      <c r="D251" s="7"/>
      <c r="E251" s="9" t="s">
        <v>5</v>
      </c>
      <c r="F251" s="10" t="s">
        <v>12</v>
      </c>
      <c r="G251" s="214"/>
      <c r="H251" s="11" t="s">
        <v>45</v>
      </c>
      <c r="I251" s="193"/>
      <c r="J251" s="12"/>
      <c r="K251" s="47"/>
    </row>
    <row r="252" spans="1:11" ht="18.75" customHeight="1" x14ac:dyDescent="0.3">
      <c r="A252" s="189"/>
      <c r="B252" s="7"/>
      <c r="C252" s="8"/>
      <c r="D252" s="9"/>
      <c r="E252" s="9" t="s">
        <v>6</v>
      </c>
      <c r="F252" s="13" t="s">
        <v>14</v>
      </c>
      <c r="G252" s="214"/>
      <c r="H252" s="11" t="s">
        <v>47</v>
      </c>
      <c r="I252" s="193"/>
      <c r="J252" s="12"/>
      <c r="K252" s="47"/>
    </row>
    <row r="253" spans="1:11" ht="18.75" customHeight="1" x14ac:dyDescent="0.3">
      <c r="A253" s="189"/>
      <c r="B253" s="7"/>
      <c r="C253" s="8"/>
      <c r="D253" s="9"/>
      <c r="E253" s="9" t="s">
        <v>7</v>
      </c>
      <c r="F253" s="10" t="s">
        <v>12</v>
      </c>
      <c r="G253" s="214"/>
      <c r="H253" s="11" t="s">
        <v>45</v>
      </c>
      <c r="I253" s="193"/>
      <c r="J253" s="12"/>
      <c r="K253" s="47"/>
    </row>
    <row r="254" spans="1:11" ht="19.5" customHeight="1" thickBot="1" x14ac:dyDescent="0.35">
      <c r="A254" s="201"/>
      <c r="B254" s="34"/>
      <c r="C254" s="19"/>
      <c r="D254" s="20"/>
      <c r="E254" s="20" t="s">
        <v>72</v>
      </c>
      <c r="F254" s="13" t="s">
        <v>14</v>
      </c>
      <c r="G254" s="214"/>
      <c r="H254" s="11" t="s">
        <v>47</v>
      </c>
      <c r="I254" s="204"/>
      <c r="J254" s="23"/>
      <c r="K254" s="51"/>
    </row>
    <row r="255" spans="1:11" ht="19.5" thickTop="1" x14ac:dyDescent="0.3">
      <c r="A255" s="52"/>
      <c r="B255" s="40"/>
      <c r="C255" s="25"/>
      <c r="D255" s="26"/>
      <c r="E255" s="26"/>
      <c r="F255" s="26"/>
      <c r="G255" s="26"/>
      <c r="H255" s="27"/>
      <c r="I255" s="26"/>
      <c r="J255" s="28"/>
      <c r="K255" s="53"/>
    </row>
    <row r="256" spans="1:11" ht="21" customHeight="1" x14ac:dyDescent="0.35">
      <c r="A256" s="188">
        <v>34</v>
      </c>
      <c r="B256" s="4">
        <v>44583</v>
      </c>
      <c r="C256" s="5" t="s">
        <v>35</v>
      </c>
      <c r="D256" s="44" t="s">
        <v>383</v>
      </c>
      <c r="E256" s="9" t="s">
        <v>317</v>
      </c>
      <c r="F256" s="10"/>
      <c r="G256" s="205" t="s">
        <v>32</v>
      </c>
      <c r="H256" s="22"/>
      <c r="I256" s="203" t="s">
        <v>18</v>
      </c>
      <c r="J256" s="17">
        <v>24314</v>
      </c>
      <c r="K256" s="50">
        <f>SUM(K248,J256)</f>
        <v>884879</v>
      </c>
    </row>
    <row r="257" spans="1:11" ht="18.75" customHeight="1" x14ac:dyDescent="0.3">
      <c r="A257" s="189"/>
      <c r="B257" s="7"/>
      <c r="C257" s="8"/>
      <c r="D257" s="32" t="s">
        <v>384</v>
      </c>
      <c r="E257" s="9" t="s">
        <v>21</v>
      </c>
      <c r="F257" s="10"/>
      <c r="G257" s="196"/>
      <c r="H257" s="11"/>
      <c r="I257" s="193"/>
      <c r="J257" s="12"/>
      <c r="K257" s="47"/>
    </row>
    <row r="258" spans="1:11" ht="18.75" customHeight="1" x14ac:dyDescent="0.3">
      <c r="A258" s="189"/>
      <c r="B258" s="7"/>
      <c r="C258" s="8"/>
      <c r="D258" s="73"/>
      <c r="E258" s="9" t="s">
        <v>4</v>
      </c>
      <c r="F258" s="13" t="s">
        <v>14</v>
      </c>
      <c r="G258" s="196"/>
      <c r="H258" s="11" t="s">
        <v>93</v>
      </c>
      <c r="I258" s="193"/>
      <c r="J258" s="12"/>
      <c r="K258" s="47"/>
    </row>
    <row r="259" spans="1:11" ht="18.75" customHeight="1" x14ac:dyDescent="0.3">
      <c r="A259" s="189"/>
      <c r="B259" s="7"/>
      <c r="C259" s="8"/>
      <c r="D259" s="7"/>
      <c r="E259" s="9" t="s">
        <v>5</v>
      </c>
      <c r="F259" s="10" t="s">
        <v>12</v>
      </c>
      <c r="G259" s="196"/>
      <c r="H259" s="22" t="s">
        <v>101</v>
      </c>
      <c r="I259" s="193"/>
      <c r="J259" s="12"/>
      <c r="K259" s="47"/>
    </row>
    <row r="260" spans="1:11" ht="18.75" customHeight="1" x14ac:dyDescent="0.3">
      <c r="A260" s="189"/>
      <c r="B260" s="7"/>
      <c r="C260" s="8"/>
      <c r="D260" s="9"/>
      <c r="E260" s="9" t="s">
        <v>6</v>
      </c>
      <c r="F260" s="13" t="s">
        <v>14</v>
      </c>
      <c r="G260" s="196"/>
      <c r="H260" s="11" t="s">
        <v>52</v>
      </c>
      <c r="I260" s="193"/>
      <c r="J260" s="12"/>
      <c r="K260" s="47"/>
    </row>
    <row r="261" spans="1:11" ht="18.75" customHeight="1" x14ac:dyDescent="0.3">
      <c r="A261" s="189"/>
      <c r="B261" s="7"/>
      <c r="C261" s="8"/>
      <c r="D261" s="9"/>
      <c r="E261" s="9" t="s">
        <v>7</v>
      </c>
      <c r="F261" s="13" t="s">
        <v>14</v>
      </c>
      <c r="G261" s="196"/>
      <c r="H261" s="11" t="s">
        <v>45</v>
      </c>
      <c r="I261" s="193"/>
      <c r="J261" s="12"/>
      <c r="K261" s="47"/>
    </row>
    <row r="262" spans="1:11" ht="19.5" customHeight="1" thickBot="1" x14ac:dyDescent="0.35">
      <c r="A262" s="201"/>
      <c r="B262" s="34"/>
      <c r="C262" s="19"/>
      <c r="D262" s="20"/>
      <c r="E262" s="20" t="s">
        <v>72</v>
      </c>
      <c r="F262" s="10" t="s">
        <v>12</v>
      </c>
      <c r="G262" s="211"/>
      <c r="H262" s="22" t="s">
        <v>33</v>
      </c>
      <c r="I262" s="204"/>
      <c r="J262" s="23"/>
      <c r="K262" s="51"/>
    </row>
    <row r="263" spans="1:11" ht="19.5" thickTop="1" x14ac:dyDescent="0.3">
      <c r="A263" s="52"/>
      <c r="B263" s="40"/>
      <c r="C263" s="25"/>
      <c r="D263" s="26"/>
      <c r="E263" s="26"/>
      <c r="F263" s="26"/>
      <c r="G263" s="26"/>
      <c r="H263" s="27"/>
      <c r="I263" s="26"/>
      <c r="J263" s="28"/>
      <c r="K263" s="53"/>
    </row>
    <row r="264" spans="1:11" ht="21" x14ac:dyDescent="0.35">
      <c r="A264" s="188">
        <v>35</v>
      </c>
      <c r="B264" s="4">
        <v>44583</v>
      </c>
      <c r="C264" s="5" t="s">
        <v>23</v>
      </c>
      <c r="D264" s="44" t="s">
        <v>385</v>
      </c>
      <c r="E264" s="9" t="s">
        <v>317</v>
      </c>
      <c r="F264" s="10"/>
      <c r="G264" s="205" t="s">
        <v>32</v>
      </c>
      <c r="H264" s="22"/>
      <c r="I264" s="203" t="s">
        <v>18</v>
      </c>
      <c r="J264" s="17">
        <v>32327</v>
      </c>
      <c r="K264" s="50">
        <f>SUM(K256,J264)</f>
        <v>917206</v>
      </c>
    </row>
    <row r="265" spans="1:11" ht="18.75" x14ac:dyDescent="0.3">
      <c r="A265" s="189"/>
      <c r="B265" s="7"/>
      <c r="C265" s="8"/>
      <c r="D265" s="32" t="s">
        <v>386</v>
      </c>
      <c r="E265" s="9" t="s">
        <v>21</v>
      </c>
      <c r="F265" s="13" t="s">
        <v>14</v>
      </c>
      <c r="G265" s="196"/>
      <c r="H265" s="11" t="s">
        <v>56</v>
      </c>
      <c r="I265" s="193"/>
      <c r="J265" s="12"/>
      <c r="K265" s="47"/>
    </row>
    <row r="266" spans="1:11" ht="18.75" x14ac:dyDescent="0.3">
      <c r="A266" s="189"/>
      <c r="B266" s="7"/>
      <c r="C266" s="8"/>
      <c r="D266" s="73"/>
      <c r="E266" s="9" t="s">
        <v>4</v>
      </c>
      <c r="F266" s="13" t="s">
        <v>14</v>
      </c>
      <c r="G266" s="196"/>
      <c r="H266" s="11" t="s">
        <v>68</v>
      </c>
      <c r="I266" s="193"/>
      <c r="J266" s="12"/>
      <c r="K266" s="47"/>
    </row>
    <row r="267" spans="1:11" ht="18.75" x14ac:dyDescent="0.3">
      <c r="A267" s="189"/>
      <c r="B267" s="7"/>
      <c r="C267" s="8"/>
      <c r="D267" s="7"/>
      <c r="E267" s="9" t="s">
        <v>5</v>
      </c>
      <c r="F267" s="10" t="s">
        <v>12</v>
      </c>
      <c r="G267" s="196"/>
      <c r="H267" s="22" t="s">
        <v>63</v>
      </c>
      <c r="I267" s="193"/>
      <c r="J267" s="12"/>
      <c r="K267" s="47"/>
    </row>
    <row r="268" spans="1:11" ht="18.75" x14ac:dyDescent="0.3">
      <c r="A268" s="189"/>
      <c r="B268" s="7"/>
      <c r="C268" s="8"/>
      <c r="D268" s="9"/>
      <c r="E268" s="9" t="s">
        <v>6</v>
      </c>
      <c r="F268" s="13" t="s">
        <v>14</v>
      </c>
      <c r="G268" s="196"/>
      <c r="H268" s="11" t="s">
        <v>55</v>
      </c>
      <c r="I268" s="193"/>
      <c r="J268" s="12"/>
      <c r="K268" s="47"/>
    </row>
    <row r="269" spans="1:11" ht="18.75" x14ac:dyDescent="0.3">
      <c r="A269" s="189"/>
      <c r="B269" s="7"/>
      <c r="C269" s="8"/>
      <c r="D269" s="9"/>
      <c r="E269" s="9" t="s">
        <v>7</v>
      </c>
      <c r="F269" s="13" t="s">
        <v>14</v>
      </c>
      <c r="G269" s="196"/>
      <c r="H269" s="11" t="s">
        <v>65</v>
      </c>
      <c r="I269" s="193"/>
      <c r="J269" s="12"/>
      <c r="K269" s="47"/>
    </row>
    <row r="270" spans="1:11" ht="19.5" thickBot="1" x14ac:dyDescent="0.35">
      <c r="A270" s="201"/>
      <c r="B270" s="34"/>
      <c r="C270" s="19"/>
      <c r="D270" s="20"/>
      <c r="E270" s="20" t="s">
        <v>72</v>
      </c>
      <c r="F270" s="13" t="s">
        <v>14</v>
      </c>
      <c r="G270" s="211"/>
      <c r="H270" s="22" t="s">
        <v>387</v>
      </c>
      <c r="I270" s="204"/>
      <c r="J270" s="23"/>
      <c r="K270" s="51"/>
    </row>
    <row r="271" spans="1:11" ht="19.5" thickTop="1" x14ac:dyDescent="0.3">
      <c r="A271" s="52"/>
      <c r="B271" s="40"/>
      <c r="C271" s="25"/>
      <c r="D271" s="26"/>
      <c r="E271" s="26"/>
      <c r="F271" s="26"/>
      <c r="G271" s="26"/>
      <c r="H271" s="27"/>
      <c r="I271" s="26"/>
      <c r="J271" s="28"/>
      <c r="K271" s="53"/>
    </row>
    <row r="272" spans="1:11" ht="21" customHeight="1" x14ac:dyDescent="0.35">
      <c r="A272" s="188">
        <v>36</v>
      </c>
      <c r="B272" s="4">
        <v>44584</v>
      </c>
      <c r="C272" s="5" t="s">
        <v>23</v>
      </c>
      <c r="D272" s="44" t="s">
        <v>388</v>
      </c>
      <c r="E272" s="9" t="s">
        <v>317</v>
      </c>
      <c r="F272" s="10"/>
      <c r="G272" s="206" t="s">
        <v>38</v>
      </c>
      <c r="H272" s="22"/>
      <c r="I272" s="203" t="s">
        <v>18</v>
      </c>
      <c r="J272" s="17">
        <v>9900</v>
      </c>
      <c r="K272" s="50">
        <f>SUM(K264,J272)</f>
        <v>927106</v>
      </c>
    </row>
    <row r="273" spans="1:11" ht="18.75" customHeight="1" x14ac:dyDescent="0.3">
      <c r="A273" s="189"/>
      <c r="B273" s="7"/>
      <c r="C273" s="8"/>
      <c r="D273" s="32" t="s">
        <v>389</v>
      </c>
      <c r="E273" s="9" t="s">
        <v>21</v>
      </c>
      <c r="F273" s="13"/>
      <c r="G273" s="212"/>
      <c r="H273" s="11"/>
      <c r="I273" s="193"/>
      <c r="J273" s="12"/>
      <c r="K273" s="47"/>
    </row>
    <row r="274" spans="1:11" ht="18.75" customHeight="1" x14ac:dyDescent="0.3">
      <c r="A274" s="189"/>
      <c r="B274" s="7"/>
      <c r="C274" s="8"/>
      <c r="D274" s="73"/>
      <c r="E274" s="9" t="s">
        <v>4</v>
      </c>
      <c r="F274" s="13"/>
      <c r="G274" s="212"/>
      <c r="H274" s="11"/>
      <c r="I274" s="193"/>
      <c r="J274" s="12"/>
      <c r="K274" s="47"/>
    </row>
    <row r="275" spans="1:11" ht="18.75" customHeight="1" x14ac:dyDescent="0.3">
      <c r="A275" s="189"/>
      <c r="B275" s="7"/>
      <c r="C275" s="8"/>
      <c r="D275" s="7"/>
      <c r="E275" s="9" t="s">
        <v>5</v>
      </c>
      <c r="F275" s="13" t="s">
        <v>14</v>
      </c>
      <c r="G275" s="212"/>
      <c r="H275" s="11" t="s">
        <v>47</v>
      </c>
      <c r="I275" s="193"/>
      <c r="J275" s="12"/>
      <c r="K275" s="47"/>
    </row>
    <row r="276" spans="1:11" ht="18.75" customHeight="1" x14ac:dyDescent="0.3">
      <c r="A276" s="189"/>
      <c r="B276" s="7"/>
      <c r="C276" s="8"/>
      <c r="D276" s="9"/>
      <c r="E276" s="9" t="s">
        <v>6</v>
      </c>
      <c r="F276" s="10" t="s">
        <v>12</v>
      </c>
      <c r="G276" s="212"/>
      <c r="H276" s="22" t="s">
        <v>362</v>
      </c>
      <c r="I276" s="193"/>
      <c r="J276" s="12"/>
      <c r="K276" s="47"/>
    </row>
    <row r="277" spans="1:11" ht="18.75" customHeight="1" x14ac:dyDescent="0.3">
      <c r="A277" s="189"/>
      <c r="B277" s="7"/>
      <c r="C277" s="8"/>
      <c r="D277" s="9"/>
      <c r="E277" s="9" t="s">
        <v>7</v>
      </c>
      <c r="F277" s="13" t="s">
        <v>14</v>
      </c>
      <c r="G277" s="212"/>
      <c r="H277" s="11" t="s">
        <v>45</v>
      </c>
      <c r="I277" s="193"/>
      <c r="J277" s="12"/>
      <c r="K277" s="47"/>
    </row>
    <row r="278" spans="1:11" ht="19.5" customHeight="1" thickBot="1" x14ac:dyDescent="0.35">
      <c r="A278" s="201"/>
      <c r="B278" s="34"/>
      <c r="C278" s="19"/>
      <c r="D278" s="20"/>
      <c r="E278" s="20" t="s">
        <v>72</v>
      </c>
      <c r="F278" s="10" t="s">
        <v>12</v>
      </c>
      <c r="G278" s="213"/>
      <c r="H278" s="22" t="s">
        <v>57</v>
      </c>
      <c r="I278" s="204"/>
      <c r="J278" s="23"/>
      <c r="K278" s="51"/>
    </row>
    <row r="279" spans="1:11" ht="19.5" thickTop="1" x14ac:dyDescent="0.3">
      <c r="A279" s="52"/>
      <c r="B279" s="40"/>
      <c r="C279" s="25"/>
      <c r="D279" s="26"/>
      <c r="E279" s="26"/>
      <c r="F279" s="26"/>
      <c r="G279" s="26"/>
      <c r="H279" s="27"/>
      <c r="I279" s="26"/>
      <c r="J279" s="28"/>
      <c r="K279" s="53"/>
    </row>
    <row r="280" spans="1:11" ht="21" customHeight="1" x14ac:dyDescent="0.35">
      <c r="A280" s="188">
        <v>37</v>
      </c>
      <c r="B280" s="4">
        <v>44584</v>
      </c>
      <c r="C280" s="5" t="s">
        <v>20</v>
      </c>
      <c r="D280" s="44" t="s">
        <v>390</v>
      </c>
      <c r="E280" s="9" t="s">
        <v>317</v>
      </c>
      <c r="F280" s="10"/>
      <c r="G280" s="202" t="s">
        <v>43</v>
      </c>
      <c r="H280" s="22"/>
      <c r="I280" s="203" t="s">
        <v>18</v>
      </c>
      <c r="J280" s="17">
        <v>4253</v>
      </c>
      <c r="K280" s="50">
        <f>SUM(K272,J280)</f>
        <v>931359</v>
      </c>
    </row>
    <row r="281" spans="1:11" ht="18.75" customHeight="1" x14ac:dyDescent="0.3">
      <c r="A281" s="189"/>
      <c r="B281" s="7"/>
      <c r="C281" s="8"/>
      <c r="D281" s="32" t="s">
        <v>391</v>
      </c>
      <c r="E281" s="9" t="s">
        <v>21</v>
      </c>
      <c r="F281" s="13"/>
      <c r="G281" s="214"/>
      <c r="H281" s="11"/>
      <c r="I281" s="193"/>
      <c r="J281" s="12"/>
      <c r="K281" s="47"/>
    </row>
    <row r="282" spans="1:11" ht="18.75" customHeight="1" x14ac:dyDescent="0.3">
      <c r="A282" s="189"/>
      <c r="B282" s="7"/>
      <c r="C282" s="8"/>
      <c r="D282" s="73"/>
      <c r="E282" s="9" t="s">
        <v>4</v>
      </c>
      <c r="F282" s="10" t="s">
        <v>12</v>
      </c>
      <c r="G282" s="214"/>
      <c r="H282" s="11" t="s">
        <v>88</v>
      </c>
      <c r="I282" s="193"/>
      <c r="J282" s="12"/>
      <c r="K282" s="47"/>
    </row>
    <row r="283" spans="1:11" ht="18.75" customHeight="1" x14ac:dyDescent="0.3">
      <c r="A283" s="189"/>
      <c r="B283" s="7"/>
      <c r="C283" s="8"/>
      <c r="D283" s="7"/>
      <c r="E283" s="9" t="s">
        <v>5</v>
      </c>
      <c r="F283" s="10" t="s">
        <v>12</v>
      </c>
      <c r="G283" s="214"/>
      <c r="H283" s="11" t="s">
        <v>28</v>
      </c>
      <c r="I283" s="193"/>
      <c r="J283" s="12"/>
      <c r="K283" s="47"/>
    </row>
    <row r="284" spans="1:11" ht="18.75" customHeight="1" x14ac:dyDescent="0.3">
      <c r="A284" s="189"/>
      <c r="B284" s="7"/>
      <c r="C284" s="8"/>
      <c r="D284" s="9"/>
      <c r="E284" s="9" t="s">
        <v>6</v>
      </c>
      <c r="F284" s="10" t="s">
        <v>12</v>
      </c>
      <c r="G284" s="214"/>
      <c r="H284" s="11" t="s">
        <v>55</v>
      </c>
      <c r="I284" s="193"/>
      <c r="J284" s="12"/>
      <c r="K284" s="47"/>
    </row>
    <row r="285" spans="1:11" ht="18.75" customHeight="1" x14ac:dyDescent="0.3">
      <c r="A285" s="189"/>
      <c r="B285" s="7"/>
      <c r="C285" s="8"/>
      <c r="D285" s="9"/>
      <c r="E285" s="9" t="s">
        <v>7</v>
      </c>
      <c r="F285" s="13" t="s">
        <v>14</v>
      </c>
      <c r="G285" s="214"/>
      <c r="H285" s="11" t="s">
        <v>28</v>
      </c>
      <c r="I285" s="193"/>
      <c r="J285" s="12"/>
      <c r="K285" s="47"/>
    </row>
    <row r="286" spans="1:11" ht="19.5" customHeight="1" thickBot="1" x14ac:dyDescent="0.35">
      <c r="A286" s="201"/>
      <c r="B286" s="34"/>
      <c r="C286" s="19"/>
      <c r="D286" s="20"/>
      <c r="E286" s="20" t="s">
        <v>72</v>
      </c>
      <c r="F286" s="10" t="s">
        <v>12</v>
      </c>
      <c r="G286" s="214"/>
      <c r="H286" s="11" t="s">
        <v>93</v>
      </c>
      <c r="I286" s="204"/>
      <c r="J286" s="23"/>
      <c r="K286" s="51"/>
    </row>
    <row r="287" spans="1:11" ht="19.5" thickTop="1" x14ac:dyDescent="0.3">
      <c r="A287" s="52"/>
      <c r="B287" s="40"/>
      <c r="C287" s="25"/>
      <c r="D287" s="26"/>
      <c r="E287" s="26"/>
      <c r="F287" s="26"/>
      <c r="G287" s="26"/>
      <c r="H287" s="27"/>
      <c r="I287" s="26"/>
      <c r="J287" s="28"/>
      <c r="K287" s="53"/>
    </row>
    <row r="288" spans="1:11" ht="21" x14ac:dyDescent="0.35">
      <c r="A288" s="188">
        <v>38</v>
      </c>
      <c r="B288" s="4">
        <v>44585</v>
      </c>
      <c r="C288" s="5" t="s">
        <v>23</v>
      </c>
      <c r="D288" s="44" t="s">
        <v>392</v>
      </c>
      <c r="E288" s="9" t="s">
        <v>317</v>
      </c>
      <c r="F288" s="10"/>
      <c r="G288" s="202" t="s">
        <v>43</v>
      </c>
      <c r="H288" s="22"/>
      <c r="I288" s="203" t="s">
        <v>30</v>
      </c>
      <c r="J288" s="17">
        <v>8684</v>
      </c>
      <c r="K288" s="50">
        <f>SUM(K280,J288)</f>
        <v>940043</v>
      </c>
    </row>
    <row r="289" spans="1:11" ht="18.75" x14ac:dyDescent="0.3">
      <c r="A289" s="189"/>
      <c r="B289" s="7"/>
      <c r="C289" s="8"/>
      <c r="D289" s="46" t="s">
        <v>393</v>
      </c>
      <c r="E289" s="9" t="s">
        <v>21</v>
      </c>
      <c r="F289" s="13" t="s">
        <v>14</v>
      </c>
      <c r="G289" s="214"/>
      <c r="H289" s="11" t="s">
        <v>65</v>
      </c>
      <c r="I289" s="193"/>
      <c r="J289" s="12"/>
      <c r="K289" s="47"/>
    </row>
    <row r="290" spans="1:11" ht="18.75" x14ac:dyDescent="0.3">
      <c r="A290" s="189"/>
      <c r="B290" s="7"/>
      <c r="C290" s="8"/>
      <c r="D290" s="73"/>
      <c r="E290" s="9" t="s">
        <v>4</v>
      </c>
      <c r="F290" s="10" t="s">
        <v>12</v>
      </c>
      <c r="G290" s="214"/>
      <c r="H290" s="11" t="s">
        <v>28</v>
      </c>
      <c r="I290" s="193"/>
      <c r="J290" s="12"/>
      <c r="K290" s="47"/>
    </row>
    <row r="291" spans="1:11" ht="18.75" x14ac:dyDescent="0.3">
      <c r="A291" s="189"/>
      <c r="B291" s="7"/>
      <c r="C291" s="8"/>
      <c r="D291" s="7"/>
      <c r="E291" s="9" t="s">
        <v>5</v>
      </c>
      <c r="F291" s="13" t="s">
        <v>14</v>
      </c>
      <c r="G291" s="214"/>
      <c r="H291" s="11" t="s">
        <v>88</v>
      </c>
      <c r="I291" s="193"/>
      <c r="J291" s="12"/>
      <c r="K291" s="47"/>
    </row>
    <row r="292" spans="1:11" ht="18.75" x14ac:dyDescent="0.3">
      <c r="A292" s="189"/>
      <c r="B292" s="7"/>
      <c r="C292" s="8"/>
      <c r="D292" s="9"/>
      <c r="E292" s="9" t="s">
        <v>6</v>
      </c>
      <c r="F292" s="10" t="s">
        <v>12</v>
      </c>
      <c r="G292" s="214"/>
      <c r="H292" s="11" t="s">
        <v>28</v>
      </c>
      <c r="I292" s="193"/>
      <c r="J292" s="12"/>
      <c r="K292" s="47"/>
    </row>
    <row r="293" spans="1:11" ht="18.75" x14ac:dyDescent="0.3">
      <c r="A293" s="189"/>
      <c r="B293" s="7"/>
      <c r="C293" s="8"/>
      <c r="D293" s="9"/>
      <c r="E293" s="9" t="s">
        <v>7</v>
      </c>
      <c r="F293" s="10" t="s">
        <v>12</v>
      </c>
      <c r="G293" s="214"/>
      <c r="H293" s="11" t="s">
        <v>28</v>
      </c>
      <c r="I293" s="193"/>
      <c r="J293" s="12"/>
      <c r="K293" s="47"/>
    </row>
    <row r="294" spans="1:11" ht="19.5" thickBot="1" x14ac:dyDescent="0.35">
      <c r="A294" s="201"/>
      <c r="B294" s="34"/>
      <c r="C294" s="19"/>
      <c r="D294" s="20"/>
      <c r="E294" s="20" t="s">
        <v>72</v>
      </c>
      <c r="F294" s="13" t="s">
        <v>14</v>
      </c>
      <c r="G294" s="214"/>
      <c r="H294" s="11" t="s">
        <v>86</v>
      </c>
      <c r="I294" s="204"/>
      <c r="J294" s="23"/>
      <c r="K294" s="51"/>
    </row>
    <row r="295" spans="1:11" ht="19.5" thickTop="1" x14ac:dyDescent="0.3">
      <c r="A295" s="52"/>
      <c r="B295" s="40"/>
      <c r="C295" s="25"/>
      <c r="D295" s="26"/>
      <c r="E295" s="26"/>
      <c r="F295" s="26"/>
      <c r="G295" s="26"/>
      <c r="H295" s="27"/>
      <c r="I295" s="26"/>
      <c r="J295" s="28"/>
      <c r="K295" s="53"/>
    </row>
    <row r="296" spans="1:11" ht="21" customHeight="1" x14ac:dyDescent="0.35">
      <c r="A296" s="188">
        <v>39</v>
      </c>
      <c r="B296" s="4">
        <v>44586</v>
      </c>
      <c r="C296" s="5" t="s">
        <v>35</v>
      </c>
      <c r="D296" s="44" t="s">
        <v>394</v>
      </c>
      <c r="E296" s="9" t="s">
        <v>317</v>
      </c>
      <c r="F296" s="10"/>
      <c r="G296" s="205" t="s">
        <v>32</v>
      </c>
      <c r="H296" s="22"/>
      <c r="I296" s="203" t="s">
        <v>18</v>
      </c>
      <c r="J296" s="17">
        <v>24096</v>
      </c>
      <c r="K296" s="50">
        <f>SUM(K288,J296)</f>
        <v>964139</v>
      </c>
    </row>
    <row r="297" spans="1:11" ht="21" customHeight="1" x14ac:dyDescent="0.3">
      <c r="A297" s="189"/>
      <c r="B297" s="7"/>
      <c r="C297" s="8"/>
      <c r="D297" s="46" t="s">
        <v>255</v>
      </c>
      <c r="E297" s="9" t="s">
        <v>21</v>
      </c>
      <c r="F297" s="13"/>
      <c r="G297" s="196"/>
      <c r="H297" s="11"/>
      <c r="I297" s="193"/>
      <c r="J297" s="12"/>
      <c r="K297" s="47"/>
    </row>
    <row r="298" spans="1:11" ht="21" customHeight="1" x14ac:dyDescent="0.3">
      <c r="A298" s="189"/>
      <c r="B298" s="7"/>
      <c r="C298" s="8"/>
      <c r="D298" s="73"/>
      <c r="E298" s="9" t="s">
        <v>4</v>
      </c>
      <c r="F298" s="10"/>
      <c r="G298" s="196"/>
      <c r="H298" s="11"/>
      <c r="I298" s="193"/>
      <c r="J298" s="12"/>
      <c r="K298" s="47"/>
    </row>
    <row r="299" spans="1:11" ht="21" customHeight="1" x14ac:dyDescent="0.3">
      <c r="A299" s="189"/>
      <c r="B299" s="7"/>
      <c r="C299" s="8"/>
      <c r="D299" s="7"/>
      <c r="E299" s="9" t="s">
        <v>5</v>
      </c>
      <c r="F299" s="13" t="s">
        <v>14</v>
      </c>
      <c r="G299" s="196"/>
      <c r="H299" s="11" t="s">
        <v>29</v>
      </c>
      <c r="I299" s="193"/>
      <c r="J299" s="12"/>
      <c r="K299" s="47"/>
    </row>
    <row r="300" spans="1:11" ht="21" customHeight="1" x14ac:dyDescent="0.3">
      <c r="A300" s="189"/>
      <c r="B300" s="7"/>
      <c r="C300" s="8"/>
      <c r="D300" s="9"/>
      <c r="E300" s="9" t="s">
        <v>6</v>
      </c>
      <c r="F300" s="10" t="s">
        <v>12</v>
      </c>
      <c r="G300" s="196"/>
      <c r="H300" s="11" t="s">
        <v>27</v>
      </c>
      <c r="I300" s="193"/>
      <c r="J300" s="12"/>
      <c r="K300" s="47"/>
    </row>
    <row r="301" spans="1:11" ht="21" customHeight="1" x14ac:dyDescent="0.3">
      <c r="A301" s="189"/>
      <c r="B301" s="7"/>
      <c r="C301" s="8"/>
      <c r="D301" s="9"/>
      <c r="E301" s="9" t="s">
        <v>7</v>
      </c>
      <c r="F301" s="13" t="s">
        <v>14</v>
      </c>
      <c r="G301" s="196"/>
      <c r="H301" s="11" t="s">
        <v>48</v>
      </c>
      <c r="I301" s="193"/>
      <c r="J301" s="12"/>
      <c r="K301" s="47"/>
    </row>
    <row r="302" spans="1:11" ht="21" customHeight="1" thickBot="1" x14ac:dyDescent="0.35">
      <c r="A302" s="201"/>
      <c r="B302" s="34"/>
      <c r="C302" s="19"/>
      <c r="D302" s="20"/>
      <c r="E302" s="20" t="s">
        <v>72</v>
      </c>
      <c r="F302" s="13" t="s">
        <v>14</v>
      </c>
      <c r="G302" s="211"/>
      <c r="H302" s="11" t="s">
        <v>86</v>
      </c>
      <c r="I302" s="204"/>
      <c r="J302" s="23"/>
      <c r="K302" s="51"/>
    </row>
    <row r="303" spans="1:11" ht="21" customHeight="1" thickTop="1" x14ac:dyDescent="0.3">
      <c r="A303" s="52"/>
      <c r="B303" s="40"/>
      <c r="C303" s="25"/>
      <c r="D303" s="26"/>
      <c r="E303" s="26"/>
      <c r="F303" s="26"/>
      <c r="G303" s="26"/>
      <c r="H303" s="27"/>
      <c r="I303" s="26"/>
      <c r="J303" s="28"/>
      <c r="K303" s="53"/>
    </row>
    <row r="304" spans="1:11" ht="21" customHeight="1" x14ac:dyDescent="0.35">
      <c r="A304" s="188">
        <v>40</v>
      </c>
      <c r="B304" s="4">
        <v>44586</v>
      </c>
      <c r="C304" s="5" t="s">
        <v>23</v>
      </c>
      <c r="D304" s="44" t="s">
        <v>395</v>
      </c>
      <c r="E304" s="9" t="s">
        <v>317</v>
      </c>
      <c r="F304" s="10"/>
      <c r="G304" s="206" t="s">
        <v>38</v>
      </c>
      <c r="H304" s="22"/>
      <c r="I304" s="203" t="s">
        <v>30</v>
      </c>
      <c r="J304" s="17">
        <v>10830</v>
      </c>
      <c r="K304" s="50">
        <f>SUM(K296,J304)</f>
        <v>974969</v>
      </c>
    </row>
    <row r="305" spans="1:11" ht="21" customHeight="1" x14ac:dyDescent="0.3">
      <c r="A305" s="189"/>
      <c r="B305" s="7"/>
      <c r="C305" s="8"/>
      <c r="D305" s="46" t="s">
        <v>396</v>
      </c>
      <c r="E305" s="9" t="s">
        <v>21</v>
      </c>
      <c r="F305" s="13"/>
      <c r="G305" s="212"/>
      <c r="H305" s="11"/>
      <c r="I305" s="193"/>
      <c r="J305" s="12"/>
      <c r="K305" s="47"/>
    </row>
    <row r="306" spans="1:11" ht="21" customHeight="1" x14ac:dyDescent="0.3">
      <c r="A306" s="189"/>
      <c r="B306" s="7"/>
      <c r="C306" s="8"/>
      <c r="D306" s="73"/>
      <c r="E306" s="9" t="s">
        <v>4</v>
      </c>
      <c r="F306" s="13" t="s">
        <v>14</v>
      </c>
      <c r="G306" s="212"/>
      <c r="H306" s="11" t="s">
        <v>27</v>
      </c>
      <c r="I306" s="193"/>
      <c r="J306" s="12"/>
      <c r="K306" s="47"/>
    </row>
    <row r="307" spans="1:11" ht="21" customHeight="1" x14ac:dyDescent="0.3">
      <c r="A307" s="189"/>
      <c r="B307" s="7"/>
      <c r="C307" s="8"/>
      <c r="D307" s="7"/>
      <c r="E307" s="9" t="s">
        <v>5</v>
      </c>
      <c r="F307" s="10" t="s">
        <v>12</v>
      </c>
      <c r="G307" s="212"/>
      <c r="H307" s="11" t="s">
        <v>17</v>
      </c>
      <c r="I307" s="193"/>
      <c r="J307" s="12"/>
      <c r="K307" s="47"/>
    </row>
    <row r="308" spans="1:11" ht="21" customHeight="1" x14ac:dyDescent="0.3">
      <c r="A308" s="189"/>
      <c r="B308" s="7"/>
      <c r="C308" s="8"/>
      <c r="D308" s="9"/>
      <c r="E308" s="9" t="s">
        <v>6</v>
      </c>
      <c r="F308" s="13" t="s">
        <v>14</v>
      </c>
      <c r="G308" s="212"/>
      <c r="H308" s="11" t="s">
        <v>28</v>
      </c>
      <c r="I308" s="193"/>
      <c r="J308" s="12"/>
      <c r="K308" s="47"/>
    </row>
    <row r="309" spans="1:11" ht="18.75" customHeight="1" x14ac:dyDescent="0.3">
      <c r="A309" s="189"/>
      <c r="B309" s="7"/>
      <c r="C309" s="8"/>
      <c r="D309" s="9"/>
      <c r="E309" s="9" t="s">
        <v>7</v>
      </c>
      <c r="F309" s="10" t="s">
        <v>12</v>
      </c>
      <c r="G309" s="212"/>
      <c r="H309" s="11" t="s">
        <v>17</v>
      </c>
      <c r="I309" s="193"/>
      <c r="J309" s="12"/>
      <c r="K309" s="47"/>
    </row>
    <row r="310" spans="1:11" ht="18.75" customHeight="1" thickBot="1" x14ac:dyDescent="0.35">
      <c r="A310" s="201"/>
      <c r="B310" s="34"/>
      <c r="C310" s="19"/>
      <c r="D310" s="20"/>
      <c r="E310" s="20" t="s">
        <v>72</v>
      </c>
      <c r="F310" s="65" t="s">
        <v>77</v>
      </c>
      <c r="G310" s="213"/>
      <c r="H310" s="11" t="s">
        <v>45</v>
      </c>
      <c r="I310" s="204"/>
      <c r="J310" s="23"/>
      <c r="K310" s="51"/>
    </row>
    <row r="311" spans="1:11" ht="18.75" customHeight="1" thickTop="1" x14ac:dyDescent="0.3">
      <c r="A311" s="52"/>
      <c r="B311" s="40"/>
      <c r="C311" s="25"/>
      <c r="D311" s="26"/>
      <c r="E311" s="26"/>
      <c r="F311" s="26"/>
      <c r="G311" s="26"/>
      <c r="H311" s="27"/>
      <c r="I311" s="26"/>
      <c r="J311" s="28"/>
      <c r="K311" s="53"/>
    </row>
    <row r="312" spans="1:11" ht="18.75" customHeight="1" x14ac:dyDescent="0.35">
      <c r="A312" s="188">
        <v>41</v>
      </c>
      <c r="B312" s="4">
        <v>44587</v>
      </c>
      <c r="C312" s="5" t="s">
        <v>23</v>
      </c>
      <c r="D312" s="44" t="s">
        <v>397</v>
      </c>
      <c r="E312" s="9" t="s">
        <v>317</v>
      </c>
      <c r="F312" s="13" t="s">
        <v>14</v>
      </c>
      <c r="G312" s="202" t="s">
        <v>43</v>
      </c>
      <c r="H312" s="11" t="s">
        <v>65</v>
      </c>
      <c r="I312" s="203" t="s">
        <v>30</v>
      </c>
      <c r="J312" s="17">
        <v>8703</v>
      </c>
      <c r="K312" s="50">
        <f>SUM(K304,J312)</f>
        <v>983672</v>
      </c>
    </row>
    <row r="313" spans="1:11" ht="18.75" customHeight="1" x14ac:dyDescent="0.3">
      <c r="A313" s="189"/>
      <c r="B313" s="7"/>
      <c r="C313" s="8"/>
      <c r="D313" s="46" t="s">
        <v>398</v>
      </c>
      <c r="E313" s="9" t="s">
        <v>21</v>
      </c>
      <c r="F313" s="10" t="s">
        <v>12</v>
      </c>
      <c r="G313" s="214"/>
      <c r="H313" s="11" t="s">
        <v>28</v>
      </c>
      <c r="I313" s="193"/>
      <c r="J313" s="12"/>
      <c r="K313" s="47"/>
    </row>
    <row r="314" spans="1:11" ht="18.75" customHeight="1" x14ac:dyDescent="0.3">
      <c r="A314" s="189"/>
      <c r="B314" s="7"/>
      <c r="C314" s="8"/>
      <c r="D314" s="73"/>
      <c r="E314" s="9" t="s">
        <v>4</v>
      </c>
      <c r="F314" s="10" t="s">
        <v>12</v>
      </c>
      <c r="G314" s="214"/>
      <c r="H314" s="11" t="s">
        <v>44</v>
      </c>
      <c r="I314" s="193"/>
      <c r="J314" s="12"/>
      <c r="K314" s="47"/>
    </row>
    <row r="315" spans="1:11" ht="18.75" customHeight="1" x14ac:dyDescent="0.3">
      <c r="A315" s="189"/>
      <c r="B315" s="7"/>
      <c r="C315" s="8"/>
      <c r="D315" s="7"/>
      <c r="E315" s="9" t="s">
        <v>5</v>
      </c>
      <c r="F315" s="10" t="s">
        <v>12</v>
      </c>
      <c r="G315" s="214"/>
      <c r="H315" s="11" t="s">
        <v>16</v>
      </c>
      <c r="I315" s="193"/>
      <c r="J315" s="12"/>
      <c r="K315" s="47"/>
    </row>
    <row r="316" spans="1:11" ht="18.75" customHeight="1" x14ac:dyDescent="0.3">
      <c r="A316" s="189"/>
      <c r="B316" s="7"/>
      <c r="C316" s="8"/>
      <c r="D316" s="9"/>
      <c r="E316" s="9" t="s">
        <v>6</v>
      </c>
      <c r="F316" s="13" t="s">
        <v>14</v>
      </c>
      <c r="G316" s="214"/>
      <c r="H316" s="11" t="s">
        <v>57</v>
      </c>
      <c r="I316" s="193"/>
      <c r="J316" s="12"/>
      <c r="K316" s="47"/>
    </row>
    <row r="317" spans="1:11" ht="18.75" customHeight="1" x14ac:dyDescent="0.3">
      <c r="A317" s="189"/>
      <c r="B317" s="7"/>
      <c r="C317" s="8"/>
      <c r="D317" s="9"/>
      <c r="E317" s="9" t="s">
        <v>7</v>
      </c>
      <c r="F317" s="13" t="s">
        <v>14</v>
      </c>
      <c r="G317" s="214"/>
      <c r="H317" s="11" t="s">
        <v>28</v>
      </c>
      <c r="I317" s="193"/>
      <c r="J317" s="12"/>
      <c r="K317" s="47"/>
    </row>
    <row r="318" spans="1:11" ht="18.75" customHeight="1" thickBot="1" x14ac:dyDescent="0.35">
      <c r="A318" s="201"/>
      <c r="B318" s="34"/>
      <c r="C318" s="19"/>
      <c r="D318" s="20"/>
      <c r="E318" s="20" t="s">
        <v>72</v>
      </c>
      <c r="F318" s="10" t="s">
        <v>12</v>
      </c>
      <c r="G318" s="214"/>
      <c r="H318" s="11" t="s">
        <v>40</v>
      </c>
      <c r="I318" s="204"/>
      <c r="J318" s="23"/>
      <c r="K318" s="51"/>
    </row>
    <row r="319" spans="1:11" ht="18.75" customHeight="1" thickTop="1" x14ac:dyDescent="0.3">
      <c r="A319" s="52"/>
      <c r="B319" s="40"/>
      <c r="C319" s="25"/>
      <c r="D319" s="26"/>
      <c r="E319" s="26"/>
      <c r="F319" s="26"/>
      <c r="G319" s="26"/>
      <c r="H319" s="27"/>
      <c r="I319" s="26"/>
      <c r="J319" s="28"/>
      <c r="K319" s="53"/>
    </row>
    <row r="320" spans="1:11" ht="18.75" customHeight="1" x14ac:dyDescent="0.35">
      <c r="A320" s="188">
        <v>42</v>
      </c>
      <c r="B320" s="4">
        <v>44588</v>
      </c>
      <c r="C320" s="5" t="s">
        <v>35</v>
      </c>
      <c r="D320" s="44" t="s">
        <v>399</v>
      </c>
      <c r="E320" s="9" t="s">
        <v>317</v>
      </c>
      <c r="F320" s="13"/>
      <c r="G320" s="202" t="s">
        <v>43</v>
      </c>
      <c r="H320" s="11"/>
      <c r="I320" s="203" t="s">
        <v>18</v>
      </c>
      <c r="J320" s="17">
        <v>8733</v>
      </c>
      <c r="K320" s="50">
        <f>SUM(K312,J320)</f>
        <v>992405</v>
      </c>
    </row>
    <row r="321" spans="1:11" ht="18.75" customHeight="1" x14ac:dyDescent="0.3">
      <c r="A321" s="189"/>
      <c r="B321" s="7"/>
      <c r="C321" s="8"/>
      <c r="D321" s="46" t="s">
        <v>269</v>
      </c>
      <c r="E321" s="9" t="s">
        <v>21</v>
      </c>
      <c r="F321" s="13" t="s">
        <v>14</v>
      </c>
      <c r="G321" s="214"/>
      <c r="H321" s="22" t="s">
        <v>101</v>
      </c>
      <c r="I321" s="193"/>
      <c r="J321" s="12"/>
      <c r="K321" s="47"/>
    </row>
    <row r="322" spans="1:11" ht="18.75" customHeight="1" x14ac:dyDescent="0.3">
      <c r="A322" s="189"/>
      <c r="B322" s="7"/>
      <c r="C322" s="8"/>
      <c r="D322" s="73"/>
      <c r="E322" s="9" t="s">
        <v>4</v>
      </c>
      <c r="F322" s="10" t="s">
        <v>12</v>
      </c>
      <c r="G322" s="214"/>
      <c r="H322" s="11" t="s">
        <v>47</v>
      </c>
      <c r="I322" s="193"/>
      <c r="J322" s="12"/>
      <c r="K322" s="47"/>
    </row>
    <row r="323" spans="1:11" ht="18.75" customHeight="1" x14ac:dyDescent="0.3">
      <c r="A323" s="189"/>
      <c r="B323" s="7"/>
      <c r="C323" s="8"/>
      <c r="D323" s="7"/>
      <c r="E323" s="9" t="s">
        <v>5</v>
      </c>
      <c r="F323" s="13" t="s">
        <v>14</v>
      </c>
      <c r="G323" s="214"/>
      <c r="H323" s="22" t="s">
        <v>33</v>
      </c>
      <c r="I323" s="193"/>
      <c r="J323" s="12"/>
      <c r="K323" s="47"/>
    </row>
    <row r="324" spans="1:11" ht="18.75" customHeight="1" x14ac:dyDescent="0.3">
      <c r="A324" s="189"/>
      <c r="B324" s="7"/>
      <c r="C324" s="8"/>
      <c r="D324" s="9"/>
      <c r="E324" s="9" t="s">
        <v>6</v>
      </c>
      <c r="F324" s="10" t="s">
        <v>12</v>
      </c>
      <c r="G324" s="214"/>
      <c r="H324" s="11" t="s">
        <v>47</v>
      </c>
      <c r="I324" s="193"/>
      <c r="J324" s="12"/>
      <c r="K324" s="47"/>
    </row>
    <row r="325" spans="1:11" ht="18.75" customHeight="1" x14ac:dyDescent="0.3">
      <c r="A325" s="189"/>
      <c r="B325" s="7"/>
      <c r="C325" s="8"/>
      <c r="D325" s="9"/>
      <c r="E325" s="9" t="s">
        <v>7</v>
      </c>
      <c r="F325" s="10" t="s">
        <v>12</v>
      </c>
      <c r="G325" s="214"/>
      <c r="H325" s="11" t="s">
        <v>135</v>
      </c>
      <c r="I325" s="193"/>
      <c r="J325" s="12"/>
      <c r="K325" s="47"/>
    </row>
    <row r="326" spans="1:11" ht="18.75" customHeight="1" thickBot="1" x14ac:dyDescent="0.35">
      <c r="A326" s="201"/>
      <c r="B326" s="34"/>
      <c r="C326" s="19"/>
      <c r="D326" s="20"/>
      <c r="E326" s="20" t="s">
        <v>72</v>
      </c>
      <c r="F326" s="13" t="s">
        <v>14</v>
      </c>
      <c r="G326" s="214"/>
      <c r="H326" s="11" t="s">
        <v>29</v>
      </c>
      <c r="I326" s="204"/>
      <c r="J326" s="23"/>
      <c r="K326" s="51"/>
    </row>
    <row r="327" spans="1:11" ht="18.75" customHeight="1" thickTop="1" x14ac:dyDescent="0.3">
      <c r="A327" s="52"/>
      <c r="B327" s="40"/>
      <c r="C327" s="25"/>
      <c r="D327" s="26"/>
      <c r="E327" s="26"/>
      <c r="F327" s="26"/>
      <c r="G327" s="26"/>
      <c r="H327" s="27"/>
      <c r="I327" s="26"/>
      <c r="J327" s="28"/>
      <c r="K327" s="53"/>
    </row>
    <row r="328" spans="1:11" ht="18.75" customHeight="1" x14ac:dyDescent="0.35">
      <c r="A328" s="188">
        <v>43</v>
      </c>
      <c r="B328" s="4">
        <v>44588</v>
      </c>
      <c r="C328" s="5" t="s">
        <v>23</v>
      </c>
      <c r="D328" s="44" t="s">
        <v>400</v>
      </c>
      <c r="E328" s="9" t="s">
        <v>317</v>
      </c>
      <c r="F328" s="13"/>
      <c r="G328" s="206" t="s">
        <v>38</v>
      </c>
      <c r="H328" s="11"/>
      <c r="I328" s="203" t="s">
        <v>18</v>
      </c>
      <c r="J328" s="17">
        <v>12710</v>
      </c>
      <c r="K328" s="50">
        <f>SUM(K320,J328)</f>
        <v>1005115</v>
      </c>
    </row>
    <row r="329" spans="1:11" ht="18.75" customHeight="1" x14ac:dyDescent="0.3">
      <c r="A329" s="189"/>
      <c r="B329" s="7"/>
      <c r="C329" s="8"/>
      <c r="D329" s="46" t="s">
        <v>401</v>
      </c>
      <c r="E329" s="9" t="s">
        <v>21</v>
      </c>
      <c r="F329" s="10" t="s">
        <v>12</v>
      </c>
      <c r="G329" s="212"/>
      <c r="H329" s="11" t="s">
        <v>44</v>
      </c>
      <c r="I329" s="193"/>
      <c r="J329" s="12"/>
      <c r="K329" s="47"/>
    </row>
    <row r="330" spans="1:11" ht="18.75" customHeight="1" x14ac:dyDescent="0.3">
      <c r="A330" s="189"/>
      <c r="B330" s="7"/>
      <c r="C330" s="8"/>
      <c r="D330" s="73"/>
      <c r="E330" s="9" t="s">
        <v>4</v>
      </c>
      <c r="F330" s="13" t="s">
        <v>14</v>
      </c>
      <c r="G330" s="212"/>
      <c r="H330" s="11" t="s">
        <v>28</v>
      </c>
      <c r="I330" s="193"/>
      <c r="J330" s="12"/>
      <c r="K330" s="47"/>
    </row>
    <row r="331" spans="1:11" ht="18.75" customHeight="1" x14ac:dyDescent="0.3">
      <c r="A331" s="189"/>
      <c r="B331" s="7"/>
      <c r="C331" s="8"/>
      <c r="D331" s="7"/>
      <c r="E331" s="9" t="s">
        <v>5</v>
      </c>
      <c r="F331" s="13" t="s">
        <v>14</v>
      </c>
      <c r="G331" s="212"/>
      <c r="H331" s="22" t="s">
        <v>88</v>
      </c>
      <c r="I331" s="193"/>
      <c r="J331" s="12"/>
      <c r="K331" s="47"/>
    </row>
    <row r="332" spans="1:11" ht="18.75" customHeight="1" x14ac:dyDescent="0.3">
      <c r="A332" s="189"/>
      <c r="B332" s="7"/>
      <c r="C332" s="8"/>
      <c r="D332" s="9"/>
      <c r="E332" s="9" t="s">
        <v>6</v>
      </c>
      <c r="F332" s="10" t="s">
        <v>12</v>
      </c>
      <c r="G332" s="212"/>
      <c r="H332" s="11" t="s">
        <v>28</v>
      </c>
      <c r="I332" s="193"/>
      <c r="J332" s="12"/>
      <c r="K332" s="47"/>
    </row>
    <row r="333" spans="1:11" ht="18.75" customHeight="1" x14ac:dyDescent="0.3">
      <c r="A333" s="189"/>
      <c r="B333" s="7"/>
      <c r="C333" s="8"/>
      <c r="D333" s="9"/>
      <c r="E333" s="9" t="s">
        <v>7</v>
      </c>
      <c r="F333" s="10" t="s">
        <v>12</v>
      </c>
      <c r="G333" s="212"/>
      <c r="H333" s="11" t="s">
        <v>44</v>
      </c>
      <c r="I333" s="193"/>
      <c r="J333" s="12"/>
      <c r="K333" s="47"/>
    </row>
    <row r="334" spans="1:11" ht="18.75" customHeight="1" thickBot="1" x14ac:dyDescent="0.35">
      <c r="A334" s="201"/>
      <c r="B334" s="34"/>
      <c r="C334" s="19"/>
      <c r="D334" s="20"/>
      <c r="E334" s="20" t="s">
        <v>72</v>
      </c>
      <c r="F334" s="13" t="s">
        <v>14</v>
      </c>
      <c r="G334" s="213"/>
      <c r="H334" s="11" t="s">
        <v>402</v>
      </c>
      <c r="I334" s="204"/>
      <c r="J334" s="23"/>
      <c r="K334" s="51"/>
    </row>
    <row r="335" spans="1:11" ht="18.75" customHeight="1" thickTop="1" x14ac:dyDescent="0.3">
      <c r="A335" s="52"/>
      <c r="B335" s="40"/>
      <c r="C335" s="25"/>
      <c r="D335" s="26"/>
      <c r="E335" s="26"/>
      <c r="F335" s="26"/>
      <c r="G335" s="26"/>
      <c r="H335" s="27"/>
      <c r="I335" s="26"/>
      <c r="J335" s="28"/>
      <c r="K335" s="53"/>
    </row>
    <row r="336" spans="1:11" ht="18.75" customHeight="1" x14ac:dyDescent="0.35">
      <c r="A336" s="188">
        <v>44</v>
      </c>
      <c r="B336" s="4">
        <v>44589</v>
      </c>
      <c r="C336" s="5" t="s">
        <v>35</v>
      </c>
      <c r="D336" s="44" t="s">
        <v>403</v>
      </c>
      <c r="E336" s="9" t="s">
        <v>317</v>
      </c>
      <c r="F336" s="13"/>
      <c r="G336" s="205" t="s">
        <v>32</v>
      </c>
      <c r="H336" s="11"/>
      <c r="I336" s="203" t="s">
        <v>30</v>
      </c>
      <c r="J336" s="17">
        <v>35301</v>
      </c>
      <c r="K336" s="50">
        <f>SUM(K328,J336)</f>
        <v>1040416</v>
      </c>
    </row>
    <row r="337" spans="1:11" ht="18.75" customHeight="1" x14ac:dyDescent="0.3">
      <c r="A337" s="189"/>
      <c r="B337" s="7"/>
      <c r="C337" s="8"/>
      <c r="D337" s="74" t="s">
        <v>404</v>
      </c>
      <c r="E337" s="9" t="s">
        <v>21</v>
      </c>
      <c r="F337" s="10"/>
      <c r="G337" s="196"/>
      <c r="H337" s="11"/>
      <c r="I337" s="193"/>
      <c r="J337" s="12"/>
      <c r="K337" s="47"/>
    </row>
    <row r="338" spans="1:11" ht="18.75" customHeight="1" x14ac:dyDescent="0.3">
      <c r="A338" s="189"/>
      <c r="B338" s="7"/>
      <c r="C338" s="8"/>
      <c r="D338" s="73"/>
      <c r="E338" s="9" t="s">
        <v>4</v>
      </c>
      <c r="F338" s="13" t="s">
        <v>14</v>
      </c>
      <c r="G338" s="196"/>
      <c r="H338" s="11" t="s">
        <v>27</v>
      </c>
      <c r="I338" s="193"/>
      <c r="J338" s="12"/>
      <c r="K338" s="47"/>
    </row>
    <row r="339" spans="1:11" ht="18.75" customHeight="1" x14ac:dyDescent="0.3">
      <c r="A339" s="189"/>
      <c r="B339" s="7"/>
      <c r="C339" s="8"/>
      <c r="D339" s="7"/>
      <c r="E339" s="9" t="s">
        <v>5</v>
      </c>
      <c r="F339" s="10" t="s">
        <v>12</v>
      </c>
      <c r="G339" s="196"/>
      <c r="H339" s="22" t="s">
        <v>362</v>
      </c>
      <c r="I339" s="193"/>
      <c r="J339" s="12"/>
      <c r="K339" s="47"/>
    </row>
    <row r="340" spans="1:11" ht="18.75" customHeight="1" x14ac:dyDescent="0.3">
      <c r="A340" s="189"/>
      <c r="B340" s="7"/>
      <c r="C340" s="8"/>
      <c r="D340" s="9"/>
      <c r="E340" s="9" t="s">
        <v>6</v>
      </c>
      <c r="F340" s="13" t="s">
        <v>14</v>
      </c>
      <c r="G340" s="196"/>
      <c r="H340" s="11" t="s">
        <v>28</v>
      </c>
      <c r="I340" s="193"/>
      <c r="J340" s="12"/>
      <c r="K340" s="47"/>
    </row>
    <row r="341" spans="1:11" ht="18.75" customHeight="1" x14ac:dyDescent="0.3">
      <c r="A341" s="189"/>
      <c r="B341" s="7"/>
      <c r="C341" s="8"/>
      <c r="D341" s="9"/>
      <c r="E341" s="9" t="s">
        <v>7</v>
      </c>
      <c r="F341" s="13" t="s">
        <v>14</v>
      </c>
      <c r="G341" s="196"/>
      <c r="H341" s="11" t="s">
        <v>47</v>
      </c>
      <c r="I341" s="193"/>
      <c r="J341" s="12"/>
      <c r="K341" s="47"/>
    </row>
    <row r="342" spans="1:11" ht="18.75" customHeight="1" thickBot="1" x14ac:dyDescent="0.35">
      <c r="A342" s="201"/>
      <c r="B342" s="34"/>
      <c r="C342" s="19"/>
      <c r="D342" s="20"/>
      <c r="E342" s="20" t="s">
        <v>72</v>
      </c>
      <c r="F342" s="13" t="s">
        <v>14</v>
      </c>
      <c r="G342" s="211"/>
      <c r="H342" s="11" t="s">
        <v>47</v>
      </c>
      <c r="I342" s="204"/>
      <c r="J342" s="23"/>
      <c r="K342" s="51"/>
    </row>
    <row r="343" spans="1:11" ht="18.75" customHeight="1" thickTop="1" x14ac:dyDescent="0.3">
      <c r="A343" s="52"/>
      <c r="B343" s="40"/>
      <c r="C343" s="25"/>
      <c r="D343" s="26"/>
      <c r="E343" s="26"/>
      <c r="F343" s="26"/>
      <c r="G343" s="26"/>
      <c r="H343" s="27"/>
      <c r="I343" s="26"/>
      <c r="J343" s="28"/>
      <c r="K343" s="53"/>
    </row>
    <row r="344" spans="1:11" ht="18.75" customHeight="1" x14ac:dyDescent="0.35">
      <c r="A344" s="188">
        <v>45</v>
      </c>
      <c r="B344" s="4">
        <v>44589</v>
      </c>
      <c r="C344" s="5" t="s">
        <v>23</v>
      </c>
      <c r="D344" s="44" t="s">
        <v>405</v>
      </c>
      <c r="E344" s="9" t="s">
        <v>317</v>
      </c>
      <c r="F344" s="13"/>
      <c r="G344" s="206" t="s">
        <v>38</v>
      </c>
      <c r="H344" s="11"/>
      <c r="I344" s="203" t="s">
        <v>30</v>
      </c>
      <c r="J344" s="17">
        <v>10585</v>
      </c>
      <c r="K344" s="50">
        <f>SUM(K336,J344)</f>
        <v>1051001</v>
      </c>
    </row>
    <row r="345" spans="1:11" ht="18.75" customHeight="1" x14ac:dyDescent="0.3">
      <c r="A345" s="189"/>
      <c r="B345" s="7"/>
      <c r="C345" s="8"/>
      <c r="D345" s="46" t="s">
        <v>406</v>
      </c>
      <c r="E345" s="9" t="s">
        <v>21</v>
      </c>
      <c r="F345" s="10"/>
      <c r="G345" s="212"/>
      <c r="H345" s="11"/>
      <c r="I345" s="193"/>
      <c r="J345" s="12"/>
      <c r="K345" s="47"/>
    </row>
    <row r="346" spans="1:11" ht="18.75" customHeight="1" x14ac:dyDescent="0.3">
      <c r="A346" s="189"/>
      <c r="B346" s="7"/>
      <c r="C346" s="8"/>
      <c r="D346" s="73"/>
      <c r="E346" s="9" t="s">
        <v>4</v>
      </c>
      <c r="F346" s="10" t="s">
        <v>12</v>
      </c>
      <c r="G346" s="212"/>
      <c r="H346" s="11" t="s">
        <v>45</v>
      </c>
      <c r="I346" s="193"/>
      <c r="J346" s="12"/>
      <c r="K346" s="47"/>
    </row>
    <row r="347" spans="1:11" ht="18.75" customHeight="1" x14ac:dyDescent="0.3">
      <c r="A347" s="189"/>
      <c r="B347" s="7"/>
      <c r="C347" s="8"/>
      <c r="D347" s="7"/>
      <c r="E347" s="9" t="s">
        <v>5</v>
      </c>
      <c r="F347" s="13" t="s">
        <v>14</v>
      </c>
      <c r="G347" s="212"/>
      <c r="H347" s="11" t="s">
        <v>45</v>
      </c>
      <c r="I347" s="193"/>
      <c r="J347" s="12"/>
      <c r="K347" s="47"/>
    </row>
    <row r="348" spans="1:11" ht="18.75" customHeight="1" x14ac:dyDescent="0.3">
      <c r="A348" s="189"/>
      <c r="B348" s="7"/>
      <c r="C348" s="8"/>
      <c r="D348" s="9"/>
      <c r="E348" s="9" t="s">
        <v>6</v>
      </c>
      <c r="F348" s="10" t="s">
        <v>12</v>
      </c>
      <c r="G348" s="212"/>
      <c r="H348" s="11" t="s">
        <v>45</v>
      </c>
      <c r="I348" s="193"/>
      <c r="J348" s="12"/>
      <c r="K348" s="47"/>
    </row>
    <row r="349" spans="1:11" ht="18.75" customHeight="1" x14ac:dyDescent="0.3">
      <c r="A349" s="189"/>
      <c r="B349" s="7"/>
      <c r="C349" s="8"/>
      <c r="D349" s="9"/>
      <c r="E349" s="9" t="s">
        <v>7</v>
      </c>
      <c r="F349" s="13" t="s">
        <v>14</v>
      </c>
      <c r="G349" s="212"/>
      <c r="H349" s="11" t="s">
        <v>47</v>
      </c>
      <c r="I349" s="193"/>
      <c r="J349" s="12"/>
      <c r="K349" s="47"/>
    </row>
    <row r="350" spans="1:11" ht="18.75" customHeight="1" thickBot="1" x14ac:dyDescent="0.35">
      <c r="A350" s="201"/>
      <c r="B350" s="34"/>
      <c r="C350" s="19"/>
      <c r="D350" s="20"/>
      <c r="E350" s="20" t="s">
        <v>72</v>
      </c>
      <c r="F350" s="10" t="s">
        <v>12</v>
      </c>
      <c r="G350" s="213"/>
      <c r="H350" s="11" t="s">
        <v>29</v>
      </c>
      <c r="I350" s="204"/>
      <c r="J350" s="23"/>
      <c r="K350" s="51"/>
    </row>
    <row r="351" spans="1:11" ht="18.75" customHeight="1" thickTop="1" x14ac:dyDescent="0.3">
      <c r="A351" s="52"/>
      <c r="B351" s="40"/>
      <c r="C351" s="25"/>
      <c r="D351" s="26"/>
      <c r="E351" s="26"/>
      <c r="F351" s="26"/>
      <c r="G351" s="26"/>
      <c r="H351" s="27"/>
      <c r="I351" s="26"/>
      <c r="J351" s="28"/>
      <c r="K351" s="53"/>
    </row>
    <row r="352" spans="1:11" ht="18.75" customHeight="1" x14ac:dyDescent="0.35">
      <c r="A352" s="188">
        <v>46</v>
      </c>
      <c r="B352" s="4">
        <v>44590</v>
      </c>
      <c r="C352" s="5" t="s">
        <v>104</v>
      </c>
      <c r="D352" s="44" t="s">
        <v>407</v>
      </c>
      <c r="E352" s="9" t="s">
        <v>317</v>
      </c>
      <c r="F352" s="13"/>
      <c r="G352" s="205" t="s">
        <v>32</v>
      </c>
      <c r="H352" s="11"/>
      <c r="I352" s="203" t="s">
        <v>18</v>
      </c>
      <c r="J352" s="17">
        <v>26591</v>
      </c>
      <c r="K352" s="50">
        <f>SUM(K344,J352)</f>
        <v>1077592</v>
      </c>
    </row>
    <row r="353" spans="1:11" ht="18.75" customHeight="1" x14ac:dyDescent="0.3">
      <c r="A353" s="189"/>
      <c r="B353" s="7"/>
      <c r="C353" s="8"/>
      <c r="D353" s="46" t="s">
        <v>127</v>
      </c>
      <c r="E353" s="9" t="s">
        <v>21</v>
      </c>
      <c r="F353" s="13" t="s">
        <v>14</v>
      </c>
      <c r="G353" s="196"/>
      <c r="H353" s="11" t="s">
        <v>48</v>
      </c>
      <c r="I353" s="193"/>
      <c r="J353" s="12"/>
      <c r="K353" s="47"/>
    </row>
    <row r="354" spans="1:11" ht="18.75" customHeight="1" x14ac:dyDescent="0.3">
      <c r="A354" s="189"/>
      <c r="B354" s="7"/>
      <c r="C354" s="8"/>
      <c r="D354" s="73"/>
      <c r="E354" s="9" t="s">
        <v>4</v>
      </c>
      <c r="F354" s="13" t="s">
        <v>14</v>
      </c>
      <c r="G354" s="196"/>
      <c r="H354" s="11" t="s">
        <v>45</v>
      </c>
      <c r="I354" s="193"/>
      <c r="J354" s="12"/>
      <c r="K354" s="47"/>
    </row>
    <row r="355" spans="1:11" ht="18.75" customHeight="1" x14ac:dyDescent="0.3">
      <c r="A355" s="189"/>
      <c r="B355" s="7"/>
      <c r="C355" s="8"/>
      <c r="D355" s="7"/>
      <c r="E355" s="9" t="s">
        <v>5</v>
      </c>
      <c r="F355" s="13" t="s">
        <v>14</v>
      </c>
      <c r="G355" s="196"/>
      <c r="H355" s="11" t="s">
        <v>33</v>
      </c>
      <c r="I355" s="193"/>
      <c r="J355" s="12"/>
      <c r="K355" s="47"/>
    </row>
    <row r="356" spans="1:11" ht="18.75" customHeight="1" x14ac:dyDescent="0.3">
      <c r="A356" s="189"/>
      <c r="B356" s="7"/>
      <c r="C356" s="8"/>
      <c r="D356" s="9"/>
      <c r="E356" s="9" t="s">
        <v>6</v>
      </c>
      <c r="F356" s="10" t="s">
        <v>12</v>
      </c>
      <c r="G356" s="196"/>
      <c r="H356" s="11" t="s">
        <v>45</v>
      </c>
      <c r="I356" s="193"/>
      <c r="J356" s="12"/>
      <c r="K356" s="47"/>
    </row>
    <row r="357" spans="1:11" ht="18.75" customHeight="1" x14ac:dyDescent="0.3">
      <c r="A357" s="189"/>
      <c r="B357" s="7"/>
      <c r="C357" s="8"/>
      <c r="D357" s="9"/>
      <c r="E357" s="9" t="s">
        <v>7</v>
      </c>
      <c r="F357" s="10" t="s">
        <v>12</v>
      </c>
      <c r="G357" s="196"/>
      <c r="H357" s="11" t="s">
        <v>29</v>
      </c>
      <c r="I357" s="193"/>
      <c r="J357" s="12"/>
      <c r="K357" s="47"/>
    </row>
    <row r="358" spans="1:11" ht="18.75" customHeight="1" thickBot="1" x14ac:dyDescent="0.35">
      <c r="A358" s="201"/>
      <c r="B358" s="34"/>
      <c r="C358" s="19"/>
      <c r="D358" s="20"/>
      <c r="E358" s="20" t="s">
        <v>72</v>
      </c>
      <c r="F358" s="13" t="s">
        <v>14</v>
      </c>
      <c r="G358" s="211"/>
      <c r="H358" s="11" t="s">
        <v>47</v>
      </c>
      <c r="I358" s="204"/>
      <c r="J358" s="23"/>
      <c r="K358" s="51"/>
    </row>
    <row r="359" spans="1:11" ht="18.75" customHeight="1" thickTop="1" x14ac:dyDescent="0.3">
      <c r="A359" s="52"/>
      <c r="B359" s="40"/>
      <c r="C359" s="25"/>
      <c r="D359" s="26"/>
      <c r="E359" s="26"/>
      <c r="F359" s="26"/>
      <c r="G359" s="26"/>
      <c r="H359" s="27"/>
      <c r="I359" s="26"/>
      <c r="J359" s="28"/>
      <c r="K359" s="53"/>
    </row>
    <row r="360" spans="1:11" ht="18.75" customHeight="1" x14ac:dyDescent="0.35">
      <c r="A360" s="188">
        <v>47</v>
      </c>
      <c r="B360" s="4">
        <v>44590</v>
      </c>
      <c r="C360" s="5" t="s">
        <v>104</v>
      </c>
      <c r="D360" s="44" t="s">
        <v>408</v>
      </c>
      <c r="E360" s="9" t="s">
        <v>317</v>
      </c>
      <c r="F360" s="13"/>
      <c r="G360" s="206" t="s">
        <v>38</v>
      </c>
      <c r="H360" s="11"/>
      <c r="I360" s="203" t="s">
        <v>30</v>
      </c>
      <c r="J360" s="17">
        <v>9906</v>
      </c>
      <c r="K360" s="50">
        <f>SUM(K352,J360)</f>
        <v>1087498</v>
      </c>
    </row>
    <row r="361" spans="1:11" ht="18.75" customHeight="1" x14ac:dyDescent="0.3">
      <c r="A361" s="189"/>
      <c r="B361" s="7"/>
      <c r="C361" s="8"/>
      <c r="D361" s="32" t="s">
        <v>240</v>
      </c>
      <c r="E361" s="9" t="s">
        <v>21</v>
      </c>
      <c r="F361" s="13"/>
      <c r="G361" s="212"/>
      <c r="H361" s="11"/>
      <c r="I361" s="193"/>
      <c r="J361" s="12"/>
      <c r="K361" s="47"/>
    </row>
    <row r="362" spans="1:11" ht="18.75" customHeight="1" x14ac:dyDescent="0.3">
      <c r="A362" s="189"/>
      <c r="B362" s="7"/>
      <c r="C362" s="8"/>
      <c r="D362" s="7" t="s">
        <v>371</v>
      </c>
      <c r="E362" s="9" t="s">
        <v>4</v>
      </c>
      <c r="F362" s="10" t="s">
        <v>12</v>
      </c>
      <c r="G362" s="212"/>
      <c r="H362" s="11" t="s">
        <v>55</v>
      </c>
      <c r="I362" s="193"/>
      <c r="J362" s="12"/>
      <c r="K362" s="47"/>
    </row>
    <row r="363" spans="1:11" ht="18.75" customHeight="1" x14ac:dyDescent="0.3">
      <c r="A363" s="189"/>
      <c r="B363" s="7"/>
      <c r="C363" s="8"/>
      <c r="D363" s="9" t="s">
        <v>372</v>
      </c>
      <c r="E363" s="9" t="s">
        <v>5</v>
      </c>
      <c r="F363" s="13" t="s">
        <v>14</v>
      </c>
      <c r="G363" s="212"/>
      <c r="H363" s="11" t="s">
        <v>28</v>
      </c>
      <c r="I363" s="193"/>
      <c r="J363" s="12"/>
      <c r="K363" s="47"/>
    </row>
    <row r="364" spans="1:11" ht="18.75" customHeight="1" x14ac:dyDescent="0.3">
      <c r="A364" s="189"/>
      <c r="B364" s="7"/>
      <c r="C364" s="8"/>
      <c r="D364" s="9" t="s">
        <v>409</v>
      </c>
      <c r="E364" s="9" t="s">
        <v>6</v>
      </c>
      <c r="F364" s="13" t="s">
        <v>14</v>
      </c>
      <c r="G364" s="212"/>
      <c r="H364" s="11" t="s">
        <v>65</v>
      </c>
      <c r="I364" s="193"/>
      <c r="J364" s="12"/>
      <c r="K364" s="47"/>
    </row>
    <row r="365" spans="1:11" ht="18.75" customHeight="1" x14ac:dyDescent="0.3">
      <c r="A365" s="189"/>
      <c r="B365" s="7"/>
      <c r="C365" s="8"/>
      <c r="D365" s="9"/>
      <c r="E365" s="9" t="s">
        <v>7</v>
      </c>
      <c r="F365" s="10" t="s">
        <v>12</v>
      </c>
      <c r="G365" s="212"/>
      <c r="H365" s="11" t="s">
        <v>27</v>
      </c>
      <c r="I365" s="193"/>
      <c r="J365" s="12"/>
      <c r="K365" s="47"/>
    </row>
    <row r="366" spans="1:11" ht="18.75" customHeight="1" thickBot="1" x14ac:dyDescent="0.35">
      <c r="A366" s="201"/>
      <c r="B366" s="34"/>
      <c r="C366" s="19"/>
      <c r="D366" s="20"/>
      <c r="E366" s="20" t="s">
        <v>72</v>
      </c>
      <c r="F366" s="10" t="s">
        <v>12</v>
      </c>
      <c r="G366" s="213"/>
      <c r="H366" s="11" t="s">
        <v>27</v>
      </c>
      <c r="I366" s="204"/>
      <c r="J366" s="23"/>
      <c r="K366" s="51"/>
    </row>
    <row r="367" spans="1:11" ht="18.75" customHeight="1" thickTop="1" x14ac:dyDescent="0.3">
      <c r="A367" s="52"/>
      <c r="B367" s="40"/>
      <c r="C367" s="25"/>
      <c r="D367" s="26"/>
      <c r="E367" s="26"/>
      <c r="F367" s="26"/>
      <c r="G367" s="26"/>
      <c r="H367" s="27"/>
      <c r="I367" s="26"/>
      <c r="J367" s="28"/>
      <c r="K367" s="53"/>
    </row>
    <row r="368" spans="1:11" ht="18.75" customHeight="1" x14ac:dyDescent="0.35">
      <c r="A368" s="188">
        <v>48</v>
      </c>
      <c r="B368" s="4">
        <v>44590</v>
      </c>
      <c r="C368" s="5" t="s">
        <v>35</v>
      </c>
      <c r="D368" s="44" t="s">
        <v>410</v>
      </c>
      <c r="E368" s="9" t="s">
        <v>317</v>
      </c>
      <c r="F368" s="13"/>
      <c r="G368" s="202" t="s">
        <v>43</v>
      </c>
      <c r="H368" s="11"/>
      <c r="I368" s="203" t="s">
        <v>30</v>
      </c>
      <c r="J368" s="17">
        <v>6857</v>
      </c>
      <c r="K368" s="50">
        <f>SUM(K360,J368)</f>
        <v>1094355</v>
      </c>
    </row>
    <row r="369" spans="1:11" ht="18.75" customHeight="1" x14ac:dyDescent="0.3">
      <c r="A369" s="189"/>
      <c r="B369" s="7"/>
      <c r="C369" s="8"/>
      <c r="D369" s="32" t="s">
        <v>411</v>
      </c>
      <c r="E369" s="9" t="s">
        <v>21</v>
      </c>
      <c r="F369" s="10" t="s">
        <v>12</v>
      </c>
      <c r="G369" s="214"/>
      <c r="H369" s="11" t="s">
        <v>45</v>
      </c>
      <c r="I369" s="193"/>
      <c r="J369" s="12"/>
      <c r="K369" s="47"/>
    </row>
    <row r="370" spans="1:11" ht="18.75" customHeight="1" x14ac:dyDescent="0.3">
      <c r="A370" s="189"/>
      <c r="B370" s="7"/>
      <c r="C370" s="8"/>
      <c r="D370" s="7"/>
      <c r="E370" s="9" t="s">
        <v>4</v>
      </c>
      <c r="F370" s="10" t="s">
        <v>12</v>
      </c>
      <c r="G370" s="214"/>
      <c r="H370" s="11" t="s">
        <v>47</v>
      </c>
      <c r="I370" s="193"/>
      <c r="J370" s="12"/>
      <c r="K370" s="47"/>
    </row>
    <row r="371" spans="1:11" ht="18.75" customHeight="1" x14ac:dyDescent="0.3">
      <c r="A371" s="189"/>
      <c r="B371" s="7"/>
      <c r="C371" s="8"/>
      <c r="D371" s="9"/>
      <c r="E371" s="9" t="s">
        <v>5</v>
      </c>
      <c r="F371" s="10" t="s">
        <v>12</v>
      </c>
      <c r="G371" s="214"/>
      <c r="H371" s="11" t="s">
        <v>88</v>
      </c>
      <c r="I371" s="193"/>
      <c r="J371" s="12"/>
      <c r="K371" s="47"/>
    </row>
    <row r="372" spans="1:11" ht="18.75" customHeight="1" x14ac:dyDescent="0.3">
      <c r="A372" s="189"/>
      <c r="B372" s="7"/>
      <c r="C372" s="8"/>
      <c r="D372" s="9"/>
      <c r="E372" s="9" t="s">
        <v>6</v>
      </c>
      <c r="F372" s="13" t="s">
        <v>14</v>
      </c>
      <c r="G372" s="214"/>
      <c r="H372" s="11" t="s">
        <v>45</v>
      </c>
      <c r="I372" s="193"/>
      <c r="J372" s="12"/>
      <c r="K372" s="47"/>
    </row>
    <row r="373" spans="1:11" ht="18.75" customHeight="1" x14ac:dyDescent="0.3">
      <c r="A373" s="189"/>
      <c r="B373" s="7"/>
      <c r="C373" s="8"/>
      <c r="D373" s="9"/>
      <c r="E373" s="9" t="s">
        <v>7</v>
      </c>
      <c r="F373" s="13" t="s">
        <v>14</v>
      </c>
      <c r="G373" s="214"/>
      <c r="H373" s="11" t="s">
        <v>45</v>
      </c>
      <c r="I373" s="193"/>
      <c r="J373" s="12"/>
      <c r="K373" s="47"/>
    </row>
    <row r="374" spans="1:11" ht="18.75" customHeight="1" thickBot="1" x14ac:dyDescent="0.35">
      <c r="A374" s="201"/>
      <c r="B374" s="34"/>
      <c r="C374" s="19"/>
      <c r="D374" s="20"/>
      <c r="E374" s="20" t="s">
        <v>72</v>
      </c>
      <c r="F374" s="10" t="s">
        <v>12</v>
      </c>
      <c r="G374" s="214"/>
      <c r="H374" s="11" t="s">
        <v>44</v>
      </c>
      <c r="I374" s="204"/>
      <c r="J374" s="23"/>
      <c r="K374" s="51"/>
    </row>
    <row r="375" spans="1:11" ht="18.75" customHeight="1" thickTop="1" x14ac:dyDescent="0.3">
      <c r="A375" s="52"/>
      <c r="B375" s="40"/>
      <c r="C375" s="25"/>
      <c r="D375" s="26"/>
      <c r="E375" s="26"/>
      <c r="F375" s="26"/>
      <c r="G375" s="26"/>
      <c r="H375" s="27"/>
      <c r="I375" s="26"/>
      <c r="J375" s="28"/>
      <c r="K375" s="53"/>
    </row>
    <row r="376" spans="1:11" ht="18.75" customHeight="1" x14ac:dyDescent="0.35">
      <c r="A376" s="188">
        <v>49</v>
      </c>
      <c r="B376" s="4">
        <v>44590</v>
      </c>
      <c r="C376" s="5" t="s">
        <v>35</v>
      </c>
      <c r="D376" s="44" t="s">
        <v>412</v>
      </c>
      <c r="E376" s="9" t="s">
        <v>317</v>
      </c>
      <c r="F376" s="13"/>
      <c r="G376" s="202" t="s">
        <v>43</v>
      </c>
      <c r="H376" s="11"/>
      <c r="I376" s="203" t="s">
        <v>18</v>
      </c>
      <c r="J376" s="17">
        <v>8912</v>
      </c>
      <c r="K376" s="50">
        <f>SUM(K368,J376)</f>
        <v>1103267</v>
      </c>
    </row>
    <row r="377" spans="1:11" ht="18.75" customHeight="1" x14ac:dyDescent="0.3">
      <c r="A377" s="189"/>
      <c r="B377" s="7"/>
      <c r="C377" s="8"/>
      <c r="D377" s="72" t="s">
        <v>356</v>
      </c>
      <c r="E377" s="9" t="s">
        <v>21</v>
      </c>
      <c r="F377" s="13" t="s">
        <v>14</v>
      </c>
      <c r="G377" s="214"/>
      <c r="H377" s="11" t="s">
        <v>65</v>
      </c>
      <c r="I377" s="193"/>
      <c r="J377" s="12"/>
      <c r="K377" s="47"/>
    </row>
    <row r="378" spans="1:11" ht="18.75" customHeight="1" x14ac:dyDescent="0.3">
      <c r="A378" s="189"/>
      <c r="B378" s="7"/>
      <c r="C378" s="8"/>
      <c r="D378" s="7" t="s">
        <v>413</v>
      </c>
      <c r="E378" s="9" t="s">
        <v>4</v>
      </c>
      <c r="F378" s="10" t="s">
        <v>12</v>
      </c>
      <c r="G378" s="214"/>
      <c r="H378" s="11" t="s">
        <v>28</v>
      </c>
      <c r="I378" s="193"/>
      <c r="J378" s="12"/>
      <c r="K378" s="47"/>
    </row>
    <row r="379" spans="1:11" ht="18.75" customHeight="1" x14ac:dyDescent="0.3">
      <c r="A379" s="189"/>
      <c r="B379" s="7"/>
      <c r="C379" s="8"/>
      <c r="D379" s="9"/>
      <c r="E379" s="9" t="s">
        <v>5</v>
      </c>
      <c r="F379" s="13" t="s">
        <v>14</v>
      </c>
      <c r="G379" s="214"/>
      <c r="H379" s="11" t="s">
        <v>65</v>
      </c>
      <c r="I379" s="193"/>
      <c r="J379" s="12"/>
      <c r="K379" s="47"/>
    </row>
    <row r="380" spans="1:11" ht="18.75" customHeight="1" x14ac:dyDescent="0.3">
      <c r="A380" s="189"/>
      <c r="B380" s="7"/>
      <c r="C380" s="8"/>
      <c r="D380" s="9"/>
      <c r="E380" s="9" t="s">
        <v>6</v>
      </c>
      <c r="F380" s="10" t="s">
        <v>12</v>
      </c>
      <c r="G380" s="214"/>
      <c r="H380" s="11" t="s">
        <v>27</v>
      </c>
      <c r="I380" s="193"/>
      <c r="J380" s="12"/>
      <c r="K380" s="47"/>
    </row>
    <row r="381" spans="1:11" ht="18.75" customHeight="1" x14ac:dyDescent="0.3">
      <c r="A381" s="189"/>
      <c r="B381" s="7"/>
      <c r="C381" s="8"/>
      <c r="D381" s="9"/>
      <c r="E381" s="9" t="s">
        <v>7</v>
      </c>
      <c r="F381" s="10" t="s">
        <v>12</v>
      </c>
      <c r="G381" s="214"/>
      <c r="H381" s="11" t="s">
        <v>27</v>
      </c>
      <c r="I381" s="193"/>
      <c r="J381" s="12"/>
      <c r="K381" s="47"/>
    </row>
    <row r="382" spans="1:11" ht="18.75" customHeight="1" thickBot="1" x14ac:dyDescent="0.35">
      <c r="A382" s="201"/>
      <c r="B382" s="34"/>
      <c r="C382" s="19"/>
      <c r="D382" s="20"/>
      <c r="E382" s="20" t="s">
        <v>72</v>
      </c>
      <c r="F382" s="13" t="s">
        <v>14</v>
      </c>
      <c r="G382" s="214"/>
      <c r="H382" s="11" t="s">
        <v>55</v>
      </c>
      <c r="I382" s="204"/>
      <c r="J382" s="23"/>
      <c r="K382" s="51"/>
    </row>
    <row r="383" spans="1:11" ht="18.75" customHeight="1" thickTop="1" x14ac:dyDescent="0.3">
      <c r="A383" s="52"/>
      <c r="B383" s="40"/>
      <c r="C383" s="25"/>
      <c r="D383" s="26"/>
      <c r="E383" s="26"/>
      <c r="F383" s="26"/>
      <c r="G383" s="26"/>
      <c r="H383" s="27"/>
      <c r="I383" s="26"/>
      <c r="J383" s="28"/>
      <c r="K383" s="53"/>
    </row>
    <row r="384" spans="1:11" ht="18.75" customHeight="1" x14ac:dyDescent="0.35">
      <c r="A384" s="188">
        <v>50</v>
      </c>
      <c r="B384" s="4">
        <v>44590</v>
      </c>
      <c r="C384" s="5" t="s">
        <v>23</v>
      </c>
      <c r="D384" s="44" t="s">
        <v>414</v>
      </c>
      <c r="E384" s="9" t="s">
        <v>317</v>
      </c>
      <c r="F384" s="13"/>
      <c r="G384" s="205" t="s">
        <v>32</v>
      </c>
      <c r="H384" s="11"/>
      <c r="I384" s="203" t="s">
        <v>30</v>
      </c>
      <c r="J384" s="17">
        <v>44294</v>
      </c>
      <c r="K384" s="50">
        <f>SUM(K376,J384)</f>
        <v>1147561</v>
      </c>
    </row>
    <row r="385" spans="1:11" ht="18.75" customHeight="1" x14ac:dyDescent="0.3">
      <c r="A385" s="189"/>
      <c r="B385" s="7"/>
      <c r="C385" s="8"/>
      <c r="D385" s="32" t="s">
        <v>415</v>
      </c>
      <c r="E385" s="9" t="s">
        <v>21</v>
      </c>
      <c r="F385" s="13"/>
      <c r="G385" s="196"/>
      <c r="H385" s="11"/>
      <c r="I385" s="193"/>
      <c r="J385" s="12"/>
      <c r="K385" s="47"/>
    </row>
    <row r="386" spans="1:11" ht="18.75" customHeight="1" x14ac:dyDescent="0.3">
      <c r="A386" s="189"/>
      <c r="B386" s="7"/>
      <c r="C386" s="8"/>
      <c r="D386" s="7" t="s">
        <v>146</v>
      </c>
      <c r="E386" s="9" t="s">
        <v>4</v>
      </c>
      <c r="F386" s="10"/>
      <c r="G386" s="196"/>
      <c r="H386" s="11"/>
      <c r="I386" s="193"/>
      <c r="J386" s="12"/>
      <c r="K386" s="47"/>
    </row>
    <row r="387" spans="1:11" ht="18.75" customHeight="1" x14ac:dyDescent="0.3">
      <c r="A387" s="189"/>
      <c r="B387" s="7"/>
      <c r="C387" s="8"/>
      <c r="D387" s="9" t="s">
        <v>424</v>
      </c>
      <c r="E387" s="9" t="s">
        <v>5</v>
      </c>
      <c r="F387" s="13" t="s">
        <v>14</v>
      </c>
      <c r="G387" s="196"/>
      <c r="H387" s="11" t="s">
        <v>29</v>
      </c>
      <c r="I387" s="193"/>
      <c r="J387" s="12"/>
      <c r="K387" s="47"/>
    </row>
    <row r="388" spans="1:11" ht="18.75" customHeight="1" x14ac:dyDescent="0.3">
      <c r="A388" s="189"/>
      <c r="B388" s="7"/>
      <c r="C388" s="8"/>
      <c r="D388" s="9"/>
      <c r="E388" s="9" t="s">
        <v>6</v>
      </c>
      <c r="F388" s="10" t="s">
        <v>12</v>
      </c>
      <c r="G388" s="196"/>
      <c r="H388" s="22" t="s">
        <v>333</v>
      </c>
      <c r="I388" s="193"/>
      <c r="J388" s="12"/>
      <c r="K388" s="47"/>
    </row>
    <row r="389" spans="1:11" ht="18.75" customHeight="1" x14ac:dyDescent="0.3">
      <c r="A389" s="189"/>
      <c r="B389" s="7"/>
      <c r="C389" s="8"/>
      <c r="D389" s="9"/>
      <c r="E389" s="9" t="s">
        <v>7</v>
      </c>
      <c r="F389" s="10" t="s">
        <v>12</v>
      </c>
      <c r="G389" s="196"/>
      <c r="H389" s="11" t="s">
        <v>44</v>
      </c>
      <c r="I389" s="193"/>
      <c r="J389" s="12"/>
      <c r="K389" s="47"/>
    </row>
    <row r="390" spans="1:11" ht="18.75" customHeight="1" thickBot="1" x14ac:dyDescent="0.35">
      <c r="A390" s="201"/>
      <c r="B390" s="34"/>
      <c r="C390" s="19"/>
      <c r="D390" s="20"/>
      <c r="E390" s="20" t="s">
        <v>72</v>
      </c>
      <c r="F390" s="13" t="s">
        <v>14</v>
      </c>
      <c r="G390" s="211"/>
      <c r="H390" s="11" t="s">
        <v>88</v>
      </c>
      <c r="I390" s="204"/>
      <c r="J390" s="23"/>
      <c r="K390" s="51"/>
    </row>
    <row r="391" spans="1:11" ht="18.75" customHeight="1" thickTop="1" x14ac:dyDescent="0.3">
      <c r="A391" s="52"/>
      <c r="B391" s="40"/>
      <c r="C391" s="25"/>
      <c r="D391" s="26"/>
      <c r="E391" s="26"/>
      <c r="F391" s="26"/>
      <c r="G391" s="26"/>
      <c r="H391" s="27"/>
      <c r="I391" s="26"/>
      <c r="J391" s="28"/>
      <c r="K391" s="53"/>
    </row>
    <row r="392" spans="1:11" ht="18.75" customHeight="1" x14ac:dyDescent="0.35">
      <c r="A392" s="188">
        <v>51</v>
      </c>
      <c r="B392" s="4">
        <v>44591</v>
      </c>
      <c r="C392" s="5" t="s">
        <v>23</v>
      </c>
      <c r="D392" s="44" t="s">
        <v>416</v>
      </c>
      <c r="E392" s="9" t="s">
        <v>317</v>
      </c>
      <c r="F392" s="13"/>
      <c r="G392" s="202" t="s">
        <v>43</v>
      </c>
      <c r="H392" s="11"/>
      <c r="I392" s="203" t="s">
        <v>18</v>
      </c>
      <c r="J392" s="17">
        <v>2939</v>
      </c>
      <c r="K392" s="50">
        <f>SUM(K384,J392)</f>
        <v>1150500</v>
      </c>
    </row>
    <row r="393" spans="1:11" ht="18.75" customHeight="1" x14ac:dyDescent="0.3">
      <c r="A393" s="189"/>
      <c r="B393" s="7"/>
      <c r="C393" s="8"/>
      <c r="D393" s="32" t="s">
        <v>417</v>
      </c>
      <c r="E393" s="9" t="s">
        <v>21</v>
      </c>
      <c r="F393" s="10" t="s">
        <v>12</v>
      </c>
      <c r="G393" s="214"/>
      <c r="H393" s="11" t="s">
        <v>55</v>
      </c>
      <c r="I393" s="193"/>
      <c r="J393" s="12"/>
      <c r="K393" s="47"/>
    </row>
    <row r="394" spans="1:11" ht="18.75" customHeight="1" x14ac:dyDescent="0.3">
      <c r="A394" s="189"/>
      <c r="B394" s="7"/>
      <c r="C394" s="8"/>
      <c r="D394" s="7"/>
      <c r="E394" s="9" t="s">
        <v>4</v>
      </c>
      <c r="F394" s="10" t="s">
        <v>12</v>
      </c>
      <c r="G394" s="214"/>
      <c r="H394" s="11" t="s">
        <v>33</v>
      </c>
      <c r="I394" s="193"/>
      <c r="J394" s="12"/>
      <c r="K394" s="47"/>
    </row>
    <row r="395" spans="1:11" ht="18.75" customHeight="1" x14ac:dyDescent="0.3">
      <c r="A395" s="189"/>
      <c r="B395" s="7"/>
      <c r="C395" s="8"/>
      <c r="D395" s="9"/>
      <c r="E395" s="9" t="s">
        <v>5</v>
      </c>
      <c r="F395" s="10" t="s">
        <v>12</v>
      </c>
      <c r="G395" s="214"/>
      <c r="H395" s="11" t="s">
        <v>47</v>
      </c>
      <c r="I395" s="193"/>
      <c r="J395" s="12"/>
      <c r="K395" s="47"/>
    </row>
    <row r="396" spans="1:11" ht="18.75" customHeight="1" x14ac:dyDescent="0.3">
      <c r="A396" s="189"/>
      <c r="B396" s="7"/>
      <c r="C396" s="8"/>
      <c r="D396" s="9"/>
      <c r="E396" s="9" t="s">
        <v>6</v>
      </c>
      <c r="F396" s="10" t="s">
        <v>12</v>
      </c>
      <c r="G396" s="214"/>
      <c r="H396" s="11" t="s">
        <v>47</v>
      </c>
      <c r="I396" s="193"/>
      <c r="J396" s="12"/>
      <c r="K396" s="47"/>
    </row>
    <row r="397" spans="1:11" ht="18.75" customHeight="1" x14ac:dyDescent="0.3">
      <c r="A397" s="189"/>
      <c r="B397" s="7"/>
      <c r="C397" s="8"/>
      <c r="D397" s="9"/>
      <c r="E397" s="9" t="s">
        <v>7</v>
      </c>
      <c r="F397" s="13" t="s">
        <v>14</v>
      </c>
      <c r="G397" s="214"/>
      <c r="H397" s="11" t="s">
        <v>45</v>
      </c>
      <c r="I397" s="193"/>
      <c r="J397" s="12"/>
      <c r="K397" s="47"/>
    </row>
    <row r="398" spans="1:11" ht="18.75" customHeight="1" thickBot="1" x14ac:dyDescent="0.35">
      <c r="A398" s="201"/>
      <c r="B398" s="34"/>
      <c r="C398" s="19"/>
      <c r="D398" s="20"/>
      <c r="E398" s="20" t="s">
        <v>72</v>
      </c>
      <c r="F398" s="10" t="s">
        <v>12</v>
      </c>
      <c r="G398" s="214"/>
      <c r="H398" s="11" t="s">
        <v>40</v>
      </c>
      <c r="I398" s="204"/>
      <c r="J398" s="23"/>
      <c r="K398" s="51"/>
    </row>
    <row r="399" spans="1:11" ht="18.75" customHeight="1" thickTop="1" x14ac:dyDescent="0.3">
      <c r="A399" s="52"/>
      <c r="B399" s="40"/>
      <c r="C399" s="25"/>
      <c r="D399" s="26"/>
      <c r="E399" s="26"/>
      <c r="F399" s="26"/>
      <c r="G399" s="26"/>
      <c r="H399" s="27"/>
      <c r="I399" s="26"/>
      <c r="J399" s="28"/>
      <c r="K399" s="53"/>
    </row>
    <row r="400" spans="1:11" ht="18.75" customHeight="1" x14ac:dyDescent="0.35">
      <c r="A400" s="188">
        <v>52</v>
      </c>
      <c r="B400" s="4">
        <v>44592</v>
      </c>
      <c r="C400" s="5" t="s">
        <v>35</v>
      </c>
      <c r="D400" s="44" t="s">
        <v>423</v>
      </c>
      <c r="E400" s="9" t="s">
        <v>317</v>
      </c>
      <c r="F400" s="10" t="s">
        <v>12</v>
      </c>
      <c r="G400" s="202" t="s">
        <v>43</v>
      </c>
      <c r="H400" s="11" t="s">
        <v>28</v>
      </c>
      <c r="I400" s="203" t="s">
        <v>418</v>
      </c>
      <c r="J400" s="17">
        <v>9290</v>
      </c>
      <c r="K400" s="50">
        <f>SUM(K392,J400)</f>
        <v>1159790</v>
      </c>
    </row>
    <row r="401" spans="1:11" ht="18.75" customHeight="1" x14ac:dyDescent="0.3">
      <c r="A401" s="189"/>
      <c r="B401" s="7"/>
      <c r="C401" s="8"/>
      <c r="D401" s="32" t="s">
        <v>350</v>
      </c>
      <c r="E401" s="9" t="s">
        <v>21</v>
      </c>
      <c r="F401" s="10" t="s">
        <v>12</v>
      </c>
      <c r="G401" s="214"/>
      <c r="H401" s="11" t="s">
        <v>44</v>
      </c>
      <c r="I401" s="193"/>
      <c r="J401" s="12"/>
      <c r="K401" s="47"/>
    </row>
    <row r="402" spans="1:11" ht="18.75" customHeight="1" x14ac:dyDescent="0.3">
      <c r="A402" s="189"/>
      <c r="B402" s="7"/>
      <c r="C402" s="8"/>
      <c r="D402" s="7" t="s">
        <v>425</v>
      </c>
      <c r="E402" s="9" t="s">
        <v>4</v>
      </c>
      <c r="F402" s="13" t="s">
        <v>14</v>
      </c>
      <c r="G402" s="214"/>
      <c r="H402" s="11" t="s">
        <v>27</v>
      </c>
      <c r="I402" s="193"/>
      <c r="J402" s="12"/>
      <c r="K402" s="47"/>
    </row>
    <row r="403" spans="1:11" ht="18.75" customHeight="1" x14ac:dyDescent="0.3">
      <c r="A403" s="189"/>
      <c r="B403" s="7"/>
      <c r="C403" s="8"/>
      <c r="D403" s="9"/>
      <c r="E403" s="9" t="s">
        <v>5</v>
      </c>
      <c r="F403" s="13" t="s">
        <v>14</v>
      </c>
      <c r="G403" s="214"/>
      <c r="H403" s="11" t="s">
        <v>88</v>
      </c>
      <c r="I403" s="193"/>
      <c r="J403" s="12"/>
      <c r="K403" s="47"/>
    </row>
    <row r="404" spans="1:11" ht="18.75" customHeight="1" x14ac:dyDescent="0.3">
      <c r="A404" s="189"/>
      <c r="B404" s="7"/>
      <c r="C404" s="8"/>
      <c r="D404" s="9"/>
      <c r="E404" s="9" t="s">
        <v>6</v>
      </c>
      <c r="F404" s="10" t="s">
        <v>12</v>
      </c>
      <c r="G404" s="214"/>
      <c r="H404" s="11" t="s">
        <v>28</v>
      </c>
      <c r="I404" s="193"/>
      <c r="J404" s="12"/>
      <c r="K404" s="47"/>
    </row>
    <row r="405" spans="1:11" ht="18.75" customHeight="1" x14ac:dyDescent="0.3">
      <c r="A405" s="189"/>
      <c r="B405" s="7"/>
      <c r="C405" s="8"/>
      <c r="D405" s="9"/>
      <c r="E405" s="9" t="s">
        <v>7</v>
      </c>
      <c r="F405" s="10" t="s">
        <v>12</v>
      </c>
      <c r="G405" s="214"/>
      <c r="H405" s="11" t="s">
        <v>44</v>
      </c>
      <c r="I405" s="193"/>
      <c r="J405" s="12"/>
      <c r="K405" s="47"/>
    </row>
    <row r="406" spans="1:11" ht="18.75" customHeight="1" thickBot="1" x14ac:dyDescent="0.35">
      <c r="A406" s="201"/>
      <c r="B406" s="34"/>
      <c r="C406" s="19"/>
      <c r="D406" s="20"/>
      <c r="E406" s="20" t="s">
        <v>72</v>
      </c>
      <c r="F406" s="13" t="s">
        <v>14</v>
      </c>
      <c r="G406" s="214"/>
      <c r="H406" s="11" t="s">
        <v>13</v>
      </c>
      <c r="I406" s="204"/>
      <c r="J406" s="23"/>
      <c r="K406" s="51"/>
    </row>
    <row r="407" spans="1:11" ht="18.75" customHeight="1" thickTop="1" x14ac:dyDescent="0.3">
      <c r="A407" s="52"/>
      <c r="B407" s="40"/>
      <c r="C407" s="25"/>
      <c r="D407" s="26"/>
      <c r="E407" s="26"/>
      <c r="F407" s="26"/>
      <c r="G407" s="26"/>
      <c r="H407" s="27"/>
      <c r="I407" s="26"/>
      <c r="J407" s="28"/>
      <c r="K407" s="53"/>
    </row>
    <row r="408" spans="1:11" ht="18.75" customHeight="1" x14ac:dyDescent="0.35">
      <c r="A408" s="188">
        <v>53</v>
      </c>
      <c r="B408" s="4">
        <v>44592</v>
      </c>
      <c r="C408" s="5" t="s">
        <v>23</v>
      </c>
      <c r="D408" s="44" t="s">
        <v>419</v>
      </c>
      <c r="E408" s="9" t="s">
        <v>317</v>
      </c>
      <c r="F408" s="10"/>
      <c r="G408" s="205" t="s">
        <v>32</v>
      </c>
      <c r="H408" s="11"/>
      <c r="I408" s="203" t="s">
        <v>421</v>
      </c>
      <c r="J408" s="17">
        <v>44162</v>
      </c>
      <c r="K408" s="50">
        <f>SUM(K400,J408)</f>
        <v>1203952</v>
      </c>
    </row>
    <row r="409" spans="1:11" ht="18.75" customHeight="1" x14ac:dyDescent="0.3">
      <c r="A409" s="189"/>
      <c r="B409" s="7"/>
      <c r="C409" s="8"/>
      <c r="D409" s="32" t="s">
        <v>420</v>
      </c>
      <c r="E409" s="9" t="s">
        <v>21</v>
      </c>
      <c r="F409" s="10"/>
      <c r="G409" s="196"/>
      <c r="H409" s="11"/>
      <c r="I409" s="193"/>
      <c r="J409" s="12"/>
      <c r="K409" s="47"/>
    </row>
    <row r="410" spans="1:11" ht="18.75" customHeight="1" x14ac:dyDescent="0.3">
      <c r="A410" s="189"/>
      <c r="B410" s="7"/>
      <c r="C410" s="8"/>
      <c r="D410" s="7"/>
      <c r="E410" s="9" t="s">
        <v>4</v>
      </c>
      <c r="F410" s="13"/>
      <c r="G410" s="196"/>
      <c r="H410" s="11"/>
      <c r="I410" s="193"/>
      <c r="J410" s="12"/>
      <c r="K410" s="47"/>
    </row>
    <row r="411" spans="1:11" ht="18.75" customHeight="1" x14ac:dyDescent="0.3">
      <c r="A411" s="189"/>
      <c r="B411" s="7"/>
      <c r="C411" s="8"/>
      <c r="D411" s="9"/>
      <c r="E411" s="9" t="s">
        <v>5</v>
      </c>
      <c r="F411" s="13" t="s">
        <v>14</v>
      </c>
      <c r="G411" s="196"/>
      <c r="H411" s="11" t="s">
        <v>16</v>
      </c>
      <c r="I411" s="193"/>
      <c r="J411" s="12"/>
      <c r="K411" s="47"/>
    </row>
    <row r="412" spans="1:11" ht="18.75" customHeight="1" x14ac:dyDescent="0.3">
      <c r="A412" s="189"/>
      <c r="B412" s="7"/>
      <c r="C412" s="8"/>
      <c r="D412" s="9"/>
      <c r="E412" s="9" t="s">
        <v>6</v>
      </c>
      <c r="F412" s="13" t="s">
        <v>14</v>
      </c>
      <c r="G412" s="196"/>
      <c r="H412" s="11" t="s">
        <v>52</v>
      </c>
      <c r="I412" s="193"/>
      <c r="J412" s="12"/>
      <c r="K412" s="47"/>
    </row>
    <row r="413" spans="1:11" ht="18.75" customHeight="1" x14ac:dyDescent="0.3">
      <c r="A413" s="189"/>
      <c r="B413" s="7"/>
      <c r="C413" s="8"/>
      <c r="D413" s="9"/>
      <c r="E413" s="9" t="s">
        <v>7</v>
      </c>
      <c r="F413" s="13" t="s">
        <v>14</v>
      </c>
      <c r="G413" s="196"/>
      <c r="H413" s="11" t="s">
        <v>135</v>
      </c>
      <c r="I413" s="193"/>
      <c r="J413" s="12"/>
      <c r="K413" s="47"/>
    </row>
    <row r="414" spans="1:11" ht="18.75" customHeight="1" thickBot="1" x14ac:dyDescent="0.35">
      <c r="A414" s="201"/>
      <c r="B414" s="34"/>
      <c r="C414" s="19"/>
      <c r="D414" s="20"/>
      <c r="E414" s="20" t="s">
        <v>72</v>
      </c>
      <c r="F414" s="13" t="s">
        <v>14</v>
      </c>
      <c r="G414" s="211"/>
      <c r="H414" s="11" t="s">
        <v>86</v>
      </c>
      <c r="I414" s="204"/>
      <c r="J414" s="23"/>
      <c r="K414" s="51"/>
    </row>
    <row r="415" spans="1:11" ht="18.75" customHeight="1" thickTop="1" x14ac:dyDescent="0.3">
      <c r="A415" s="52"/>
      <c r="B415" s="40"/>
      <c r="C415" s="25"/>
      <c r="D415" s="26"/>
      <c r="E415" s="26"/>
      <c r="F415" s="26"/>
      <c r="G415" s="26"/>
      <c r="H415" s="27"/>
      <c r="I415" s="26"/>
      <c r="J415" s="28"/>
      <c r="K415" s="53"/>
    </row>
    <row r="416" spans="1:11" ht="18.75" customHeight="1" thickBot="1" x14ac:dyDescent="0.35">
      <c r="B416" s="66"/>
      <c r="C416" s="67"/>
      <c r="D416" s="68"/>
      <c r="E416" s="68"/>
      <c r="F416" s="68"/>
      <c r="G416" s="68"/>
      <c r="H416" s="69"/>
      <c r="I416" s="68"/>
      <c r="J416" s="70"/>
    </row>
    <row r="417" spans="1:11" ht="39.950000000000003" customHeight="1" thickBot="1" x14ac:dyDescent="0.75">
      <c r="A417" s="215" t="s">
        <v>426</v>
      </c>
      <c r="B417" s="216"/>
      <c r="C417" s="217"/>
      <c r="D417" s="218" t="s">
        <v>422</v>
      </c>
      <c r="E417" s="219"/>
      <c r="F417" s="219"/>
      <c r="G417" s="219"/>
      <c r="H417" s="219"/>
      <c r="I417" s="219"/>
      <c r="J417" s="219"/>
      <c r="K417" s="220"/>
    </row>
    <row r="421" spans="1:11" ht="18.75" x14ac:dyDescent="0.3">
      <c r="F421" s="89" t="s">
        <v>838</v>
      </c>
      <c r="G421" s="90" t="s">
        <v>839</v>
      </c>
      <c r="H421" s="91" t="s">
        <v>840</v>
      </c>
      <c r="I421" s="92" t="s">
        <v>38</v>
      </c>
      <c r="J421" s="93" t="s">
        <v>841</v>
      </c>
    </row>
    <row r="422" spans="1:11" ht="18.75" x14ac:dyDescent="0.3">
      <c r="F422" s="94" t="s">
        <v>18</v>
      </c>
      <c r="G422" s="9">
        <v>7</v>
      </c>
      <c r="H422" s="9">
        <v>6</v>
      </c>
      <c r="I422" s="9">
        <v>4</v>
      </c>
      <c r="J422" s="9">
        <f>SUM(G422:I422)</f>
        <v>17</v>
      </c>
    </row>
    <row r="423" spans="1:11" ht="18.75" x14ac:dyDescent="0.3">
      <c r="F423" s="94" t="s">
        <v>30</v>
      </c>
      <c r="G423" s="9">
        <v>6</v>
      </c>
      <c r="H423" s="9">
        <v>5</v>
      </c>
      <c r="I423" s="9">
        <v>3</v>
      </c>
      <c r="J423" s="9">
        <f t="shared" ref="J423:J426" si="0">SUM(G423:I423)</f>
        <v>14</v>
      </c>
    </row>
    <row r="424" spans="1:11" ht="18.75" x14ac:dyDescent="0.3">
      <c r="F424" s="94" t="s">
        <v>857</v>
      </c>
      <c r="G424" s="9">
        <v>14</v>
      </c>
      <c r="H424" s="9">
        <v>4</v>
      </c>
      <c r="I424" s="9">
        <v>2</v>
      </c>
      <c r="J424" s="9">
        <f t="shared" si="0"/>
        <v>20</v>
      </c>
    </row>
    <row r="425" spans="1:11" ht="18.75" x14ac:dyDescent="0.3">
      <c r="F425" s="94" t="s">
        <v>858</v>
      </c>
      <c r="G425" s="9">
        <v>0</v>
      </c>
      <c r="H425" s="9">
        <v>1</v>
      </c>
      <c r="I425" s="9">
        <v>0</v>
      </c>
      <c r="J425" s="9">
        <f t="shared" si="0"/>
        <v>1</v>
      </c>
    </row>
    <row r="426" spans="1:11" ht="18.75" x14ac:dyDescent="0.3">
      <c r="F426" s="94" t="s">
        <v>421</v>
      </c>
      <c r="G426" s="9">
        <v>1</v>
      </c>
      <c r="H426" s="9">
        <v>0</v>
      </c>
      <c r="I426" s="9">
        <v>0</v>
      </c>
      <c r="J426" s="9">
        <f t="shared" si="0"/>
        <v>1</v>
      </c>
    </row>
    <row r="427" spans="1:11" ht="18.75" x14ac:dyDescent="0.3">
      <c r="F427" s="9"/>
      <c r="G427" s="9"/>
      <c r="H427" s="9"/>
      <c r="I427" s="9"/>
      <c r="J427" s="87"/>
    </row>
    <row r="428" spans="1:11" ht="18.75" x14ac:dyDescent="0.3">
      <c r="F428" s="95" t="s">
        <v>703</v>
      </c>
      <c r="G428" s="88">
        <f>SUM(G422:G427)</f>
        <v>28</v>
      </c>
      <c r="H428" s="88">
        <f>SUM(H422:H427)</f>
        <v>16</v>
      </c>
      <c r="I428" s="88">
        <f>SUM(I422:I427)</f>
        <v>9</v>
      </c>
      <c r="J428" s="88">
        <f>SUM(J422:J427)</f>
        <v>53</v>
      </c>
    </row>
    <row r="430" spans="1:11" ht="15.75" thickBot="1" x14ac:dyDescent="0.3"/>
    <row r="431" spans="1:11" ht="19.5" customHeight="1" x14ac:dyDescent="0.3">
      <c r="A431" s="175" t="s">
        <v>784</v>
      </c>
      <c r="B431" s="176"/>
      <c r="C431" s="177"/>
      <c r="D431" s="86" t="s">
        <v>821</v>
      </c>
      <c r="E431" s="77">
        <v>53</v>
      </c>
      <c r="F431" s="80">
        <v>1</v>
      </c>
    </row>
    <row r="432" spans="1:11" ht="19.5" customHeight="1" x14ac:dyDescent="0.3">
      <c r="A432" s="178"/>
      <c r="B432" s="179"/>
      <c r="C432" s="180"/>
      <c r="D432" s="84" t="s">
        <v>822</v>
      </c>
      <c r="E432" s="78">
        <v>28</v>
      </c>
      <c r="F432" s="81">
        <f>AVERAGE(E432*F431)/E431</f>
        <v>0.52830188679245282</v>
      </c>
    </row>
    <row r="433" spans="1:6" ht="19.5" customHeight="1" x14ac:dyDescent="0.3">
      <c r="A433" s="178"/>
      <c r="B433" s="179"/>
      <c r="C433" s="180"/>
      <c r="D433" s="83" t="s">
        <v>823</v>
      </c>
      <c r="E433" s="78">
        <v>16</v>
      </c>
      <c r="F433" s="81">
        <f t="shared" ref="F433:F434" si="1">AVERAGE(E433*F432)/E432</f>
        <v>0.30188679245283018</v>
      </c>
    </row>
    <row r="434" spans="1:6" ht="19.5" customHeight="1" thickBot="1" x14ac:dyDescent="0.35">
      <c r="A434" s="181"/>
      <c r="B434" s="182"/>
      <c r="C434" s="183"/>
      <c r="D434" s="85" t="s">
        <v>824</v>
      </c>
      <c r="E434" s="79">
        <v>9</v>
      </c>
      <c r="F434" s="82">
        <f t="shared" si="1"/>
        <v>0.16981132075471697</v>
      </c>
    </row>
  </sheetData>
  <mergeCells count="163">
    <mergeCell ref="A408:A414"/>
    <mergeCell ref="G408:G414"/>
    <mergeCell ref="I408:I414"/>
    <mergeCell ref="A384:A390"/>
    <mergeCell ref="G384:G390"/>
    <mergeCell ref="I384:I390"/>
    <mergeCell ref="A392:A398"/>
    <mergeCell ref="G392:G398"/>
    <mergeCell ref="I392:I398"/>
    <mergeCell ref="A400:A406"/>
    <mergeCell ref="G400:G406"/>
    <mergeCell ref="I400:I406"/>
    <mergeCell ref="A1:K1"/>
    <mergeCell ref="A4:A9"/>
    <mergeCell ref="G4:G9"/>
    <mergeCell ref="I4:I9"/>
    <mergeCell ref="A11:A17"/>
    <mergeCell ref="G11:G17"/>
    <mergeCell ref="I11:I17"/>
    <mergeCell ref="A34:A39"/>
    <mergeCell ref="G34:G39"/>
    <mergeCell ref="I34:I39"/>
    <mergeCell ref="A41:A46"/>
    <mergeCell ref="G41:G46"/>
    <mergeCell ref="I41:I46"/>
    <mergeCell ref="A19:A24"/>
    <mergeCell ref="G19:G24"/>
    <mergeCell ref="I19:I24"/>
    <mergeCell ref="A27:A32"/>
    <mergeCell ref="G27:G32"/>
    <mergeCell ref="I27:I32"/>
    <mergeCell ref="A62:A67"/>
    <mergeCell ref="G62:G67"/>
    <mergeCell ref="I62:I67"/>
    <mergeCell ref="A69:A74"/>
    <mergeCell ref="G69:G74"/>
    <mergeCell ref="I69:I74"/>
    <mergeCell ref="A48:A53"/>
    <mergeCell ref="G48:G53"/>
    <mergeCell ref="I48:I53"/>
    <mergeCell ref="A55:A60"/>
    <mergeCell ref="G55:G60"/>
    <mergeCell ref="I55:I60"/>
    <mergeCell ref="A90:A95"/>
    <mergeCell ref="G90:G95"/>
    <mergeCell ref="I90:I95"/>
    <mergeCell ref="A97:A102"/>
    <mergeCell ref="G97:G102"/>
    <mergeCell ref="I97:I102"/>
    <mergeCell ref="A76:A81"/>
    <mergeCell ref="G76:G81"/>
    <mergeCell ref="I76:I81"/>
    <mergeCell ref="A83:A88"/>
    <mergeCell ref="G83:G88"/>
    <mergeCell ref="I83:I88"/>
    <mergeCell ref="A120:A126"/>
    <mergeCell ref="G120:G126"/>
    <mergeCell ref="I120:I126"/>
    <mergeCell ref="A128:A134"/>
    <mergeCell ref="G128:G134"/>
    <mergeCell ref="I128:I134"/>
    <mergeCell ref="A104:A110"/>
    <mergeCell ref="G104:G110"/>
    <mergeCell ref="I104:I110"/>
    <mergeCell ref="A112:A118"/>
    <mergeCell ref="G112:G118"/>
    <mergeCell ref="I112:I118"/>
    <mergeCell ref="A152:A158"/>
    <mergeCell ref="G152:G158"/>
    <mergeCell ref="I152:I158"/>
    <mergeCell ref="A160:A166"/>
    <mergeCell ref="G160:G166"/>
    <mergeCell ref="I160:I166"/>
    <mergeCell ref="A136:A142"/>
    <mergeCell ref="G136:G142"/>
    <mergeCell ref="I136:I142"/>
    <mergeCell ref="A144:A150"/>
    <mergeCell ref="G144:G150"/>
    <mergeCell ref="I144:I150"/>
    <mergeCell ref="A184:A190"/>
    <mergeCell ref="G184:G190"/>
    <mergeCell ref="I184:I190"/>
    <mergeCell ref="A192:A198"/>
    <mergeCell ref="G192:G198"/>
    <mergeCell ref="I192:I198"/>
    <mergeCell ref="A168:A174"/>
    <mergeCell ref="G168:G174"/>
    <mergeCell ref="I168:I174"/>
    <mergeCell ref="A176:A182"/>
    <mergeCell ref="G176:G182"/>
    <mergeCell ref="I176:I182"/>
    <mergeCell ref="A224:A230"/>
    <mergeCell ref="G224:G230"/>
    <mergeCell ref="I224:I230"/>
    <mergeCell ref="A232:A238"/>
    <mergeCell ref="G232:G238"/>
    <mergeCell ref="A256:A262"/>
    <mergeCell ref="G256:G262"/>
    <mergeCell ref="I256:I262"/>
    <mergeCell ref="A264:A270"/>
    <mergeCell ref="G264:G270"/>
    <mergeCell ref="I264:I270"/>
    <mergeCell ref="I232:I238"/>
    <mergeCell ref="A240:A246"/>
    <mergeCell ref="G240:G246"/>
    <mergeCell ref="I240:I246"/>
    <mergeCell ref="A248:A254"/>
    <mergeCell ref="G248:G254"/>
    <mergeCell ref="I248:I254"/>
    <mergeCell ref="A200:A206"/>
    <mergeCell ref="G200:G206"/>
    <mergeCell ref="I200:I206"/>
    <mergeCell ref="A208:A214"/>
    <mergeCell ref="G208:G214"/>
    <mergeCell ref="I208:I214"/>
    <mergeCell ref="A216:A222"/>
    <mergeCell ref="G216:G222"/>
    <mergeCell ref="I216:I222"/>
    <mergeCell ref="A431:C434"/>
    <mergeCell ref="A320:A326"/>
    <mergeCell ref="G320:G326"/>
    <mergeCell ref="I320:I326"/>
    <mergeCell ref="A328:A334"/>
    <mergeCell ref="G328:G334"/>
    <mergeCell ref="I328:I334"/>
    <mergeCell ref="A312:A318"/>
    <mergeCell ref="G312:G318"/>
    <mergeCell ref="I312:I318"/>
    <mergeCell ref="A417:C417"/>
    <mergeCell ref="D417:K417"/>
    <mergeCell ref="A336:A342"/>
    <mergeCell ref="G336:G342"/>
    <mergeCell ref="I336:I342"/>
    <mergeCell ref="A344:A350"/>
    <mergeCell ref="G344:G350"/>
    <mergeCell ref="I344:I350"/>
    <mergeCell ref="A368:A374"/>
    <mergeCell ref="G368:G374"/>
    <mergeCell ref="I368:I374"/>
    <mergeCell ref="A376:A382"/>
    <mergeCell ref="G376:G382"/>
    <mergeCell ref="I376:I382"/>
    <mergeCell ref="A352:A358"/>
    <mergeCell ref="G352:G358"/>
    <mergeCell ref="I352:I358"/>
    <mergeCell ref="A360:A366"/>
    <mergeCell ref="G360:G366"/>
    <mergeCell ref="I360:I366"/>
    <mergeCell ref="A272:A278"/>
    <mergeCell ref="G272:G278"/>
    <mergeCell ref="I272:I278"/>
    <mergeCell ref="A280:A286"/>
    <mergeCell ref="G280:G286"/>
    <mergeCell ref="I280:I286"/>
    <mergeCell ref="A288:A294"/>
    <mergeCell ref="G288:G294"/>
    <mergeCell ref="I288:I294"/>
    <mergeCell ref="A296:A302"/>
    <mergeCell ref="G296:G302"/>
    <mergeCell ref="I296:I302"/>
    <mergeCell ref="A304:A310"/>
    <mergeCell ref="G304:G310"/>
    <mergeCell ref="I304:I310"/>
  </mergeCells>
  <phoneticPr fontId="9" type="noConversion"/>
  <pageMargins left="0.70866141732283472" right="0.70866141732283472" top="0.78740157480314965" bottom="0.78740157480314965" header="0.31496062992125984" footer="0.31496062992125984"/>
  <pageSetup paperSize="8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zoomScale="120" zoomScaleNormal="120" workbookViewId="0">
      <selection activeCell="G98" sqref="G98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464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0.100000000000001" customHeight="1" x14ac:dyDescent="0.35">
      <c r="A4" s="188">
        <v>1</v>
      </c>
      <c r="B4" s="4">
        <v>44593</v>
      </c>
      <c r="C4" s="5" t="s">
        <v>23</v>
      </c>
      <c r="D4" s="32" t="s">
        <v>427</v>
      </c>
      <c r="E4" s="9" t="s">
        <v>21</v>
      </c>
      <c r="F4" s="10"/>
      <c r="G4" s="205" t="s">
        <v>32</v>
      </c>
      <c r="H4" s="11"/>
      <c r="I4" s="203" t="s">
        <v>18</v>
      </c>
      <c r="J4" s="16">
        <v>44081</v>
      </c>
      <c r="K4" s="50">
        <f>SUM(J4)</f>
        <v>44081</v>
      </c>
    </row>
    <row r="5" spans="1:11" ht="20.100000000000001" customHeight="1" x14ac:dyDescent="0.35">
      <c r="A5" s="189"/>
      <c r="B5" s="7"/>
      <c r="C5" s="8"/>
      <c r="D5" s="32" t="s">
        <v>380</v>
      </c>
      <c r="E5" s="9" t="s">
        <v>4</v>
      </c>
      <c r="F5" s="13" t="s">
        <v>14</v>
      </c>
      <c r="G5" s="197"/>
      <c r="H5" s="22" t="s">
        <v>57</v>
      </c>
      <c r="I5" s="193"/>
      <c r="J5" s="16"/>
      <c r="K5" s="50"/>
    </row>
    <row r="6" spans="1:11" ht="20.100000000000001" customHeight="1" x14ac:dyDescent="0.3">
      <c r="A6" s="189"/>
      <c r="B6" s="7"/>
      <c r="C6" s="8"/>
      <c r="D6" s="9" t="s">
        <v>435</v>
      </c>
      <c r="E6" s="9" t="s">
        <v>5</v>
      </c>
      <c r="F6" s="13" t="s">
        <v>14</v>
      </c>
      <c r="G6" s="197"/>
      <c r="H6" s="11" t="s">
        <v>55</v>
      </c>
      <c r="I6" s="193"/>
      <c r="J6" s="12"/>
      <c r="K6" s="47"/>
    </row>
    <row r="7" spans="1:11" ht="20.100000000000001" customHeight="1" x14ac:dyDescent="0.3">
      <c r="A7" s="189"/>
      <c r="B7" s="7"/>
      <c r="C7" s="8"/>
      <c r="D7" s="9"/>
      <c r="E7" s="9" t="s">
        <v>6</v>
      </c>
      <c r="F7" s="13" t="s">
        <v>14</v>
      </c>
      <c r="G7" s="197"/>
      <c r="H7" s="22" t="s">
        <v>25</v>
      </c>
      <c r="I7" s="193"/>
      <c r="J7" s="12"/>
      <c r="K7" s="47"/>
    </row>
    <row r="8" spans="1:11" ht="20.100000000000001" customHeight="1" x14ac:dyDescent="0.3">
      <c r="A8" s="189"/>
      <c r="B8" s="7"/>
      <c r="C8" s="8"/>
      <c r="D8" s="9"/>
      <c r="E8" s="9" t="s">
        <v>7</v>
      </c>
      <c r="F8" s="13" t="s">
        <v>14</v>
      </c>
      <c r="G8" s="197"/>
      <c r="H8" s="22" t="s">
        <v>45</v>
      </c>
      <c r="I8" s="193"/>
      <c r="J8" s="12"/>
      <c r="K8" s="47"/>
    </row>
    <row r="9" spans="1:11" ht="20.100000000000001" customHeight="1" thickBot="1" x14ac:dyDescent="0.35">
      <c r="A9" s="201"/>
      <c r="B9" s="34"/>
      <c r="C9" s="19"/>
      <c r="D9" s="20"/>
      <c r="E9" s="20" t="s">
        <v>72</v>
      </c>
      <c r="F9" s="10" t="s">
        <v>12</v>
      </c>
      <c r="G9" s="197"/>
      <c r="H9" s="22" t="s">
        <v>93</v>
      </c>
      <c r="I9" s="204"/>
      <c r="J9" s="23"/>
      <c r="K9" s="51"/>
    </row>
    <row r="10" spans="1:11" ht="20.100000000000001" customHeight="1" thickTop="1" x14ac:dyDescent="0.3">
      <c r="A10" s="52"/>
      <c r="B10" s="40"/>
      <c r="C10" s="25"/>
      <c r="D10" s="26"/>
      <c r="E10" s="26"/>
      <c r="F10" s="26"/>
      <c r="G10" s="26"/>
      <c r="H10" s="27"/>
      <c r="I10" s="26"/>
      <c r="J10" s="28"/>
      <c r="K10" s="53"/>
    </row>
    <row r="11" spans="1:11" ht="20.100000000000001" customHeight="1" x14ac:dyDescent="0.35">
      <c r="A11" s="188">
        <v>2</v>
      </c>
      <c r="B11" s="4">
        <v>44593</v>
      </c>
      <c r="C11" s="5" t="s">
        <v>20</v>
      </c>
      <c r="D11" s="46" t="s">
        <v>428</v>
      </c>
      <c r="E11" s="9" t="s">
        <v>317</v>
      </c>
      <c r="F11" s="13" t="s">
        <v>14</v>
      </c>
      <c r="G11" s="202" t="s">
        <v>43</v>
      </c>
      <c r="H11" s="11" t="s">
        <v>56</v>
      </c>
      <c r="I11" s="203" t="s">
        <v>421</v>
      </c>
      <c r="J11" s="17">
        <v>9148</v>
      </c>
      <c r="K11" s="50">
        <f>SUM(K4,J11)</f>
        <v>53229</v>
      </c>
    </row>
    <row r="12" spans="1:11" ht="20.100000000000001" customHeight="1" x14ac:dyDescent="0.3">
      <c r="A12" s="189"/>
      <c r="B12" s="7"/>
      <c r="C12" s="8"/>
      <c r="D12" s="46" t="s">
        <v>429</v>
      </c>
      <c r="E12" s="9" t="s">
        <v>21</v>
      </c>
      <c r="F12" s="13" t="s">
        <v>14</v>
      </c>
      <c r="G12" s="214"/>
      <c r="H12" s="11" t="s">
        <v>29</v>
      </c>
      <c r="I12" s="193"/>
      <c r="J12" s="12"/>
      <c r="K12" s="47"/>
    </row>
    <row r="13" spans="1:11" ht="20.100000000000001" customHeight="1" x14ac:dyDescent="0.3">
      <c r="A13" s="189"/>
      <c r="B13" s="7"/>
      <c r="C13" s="8"/>
      <c r="D13" s="9"/>
      <c r="E13" s="9" t="s">
        <v>4</v>
      </c>
      <c r="F13" s="10" t="s">
        <v>12</v>
      </c>
      <c r="G13" s="214"/>
      <c r="H13" s="11" t="s">
        <v>56</v>
      </c>
      <c r="I13" s="193"/>
      <c r="J13" s="12"/>
      <c r="K13" s="47"/>
    </row>
    <row r="14" spans="1:11" ht="20.100000000000001" customHeight="1" x14ac:dyDescent="0.3">
      <c r="A14" s="189"/>
      <c r="B14" s="7"/>
      <c r="C14" s="8"/>
      <c r="D14" s="9"/>
      <c r="E14" s="9" t="s">
        <v>5</v>
      </c>
      <c r="F14" s="13" t="s">
        <v>14</v>
      </c>
      <c r="G14" s="214"/>
      <c r="H14" s="11" t="s">
        <v>29</v>
      </c>
      <c r="I14" s="193"/>
      <c r="J14" s="12"/>
      <c r="K14" s="47"/>
    </row>
    <row r="15" spans="1:11" ht="20.100000000000001" customHeight="1" x14ac:dyDescent="0.3">
      <c r="A15" s="189"/>
      <c r="B15" s="7"/>
      <c r="C15" s="8"/>
      <c r="D15" s="9"/>
      <c r="E15" s="9" t="s">
        <v>6</v>
      </c>
      <c r="F15" s="10" t="s">
        <v>12</v>
      </c>
      <c r="G15" s="214"/>
      <c r="H15" s="11" t="s">
        <v>63</v>
      </c>
      <c r="I15" s="193"/>
      <c r="J15" s="12"/>
      <c r="K15" s="47"/>
    </row>
    <row r="16" spans="1:11" ht="20.100000000000001" customHeight="1" x14ac:dyDescent="0.3">
      <c r="A16" s="189"/>
      <c r="B16" s="7"/>
      <c r="C16" s="8"/>
      <c r="D16" s="9"/>
      <c r="E16" s="9" t="s">
        <v>7</v>
      </c>
      <c r="F16" s="10" t="s">
        <v>12</v>
      </c>
      <c r="G16" s="214"/>
      <c r="H16" s="11" t="s">
        <v>86</v>
      </c>
      <c r="I16" s="193"/>
      <c r="J16" s="12"/>
      <c r="K16" s="47"/>
    </row>
    <row r="17" spans="1:11" ht="20.100000000000001" customHeight="1" thickBot="1" x14ac:dyDescent="0.35">
      <c r="A17" s="201"/>
      <c r="B17" s="34"/>
      <c r="C17" s="19"/>
      <c r="D17" s="20"/>
      <c r="E17" s="20" t="s">
        <v>72</v>
      </c>
      <c r="F17" s="10" t="s">
        <v>12</v>
      </c>
      <c r="G17" s="214"/>
      <c r="H17" s="22" t="s">
        <v>88</v>
      </c>
      <c r="I17" s="204"/>
      <c r="J17" s="23"/>
      <c r="K17" s="51"/>
    </row>
    <row r="18" spans="1:11" ht="20.100000000000001" customHeight="1" thickTop="1" x14ac:dyDescent="0.3">
      <c r="A18" s="52"/>
      <c r="B18" s="40"/>
      <c r="C18" s="25"/>
      <c r="D18" s="26"/>
      <c r="E18" s="26"/>
      <c r="F18" s="26"/>
      <c r="G18" s="26"/>
      <c r="H18" s="27"/>
      <c r="I18" s="26"/>
      <c r="J18" s="28"/>
      <c r="K18" s="53"/>
    </row>
    <row r="19" spans="1:11" ht="21" customHeight="1" x14ac:dyDescent="0.35">
      <c r="A19" s="188">
        <v>3</v>
      </c>
      <c r="B19" s="4">
        <v>44595</v>
      </c>
      <c r="C19" s="5" t="s">
        <v>23</v>
      </c>
      <c r="D19" s="46" t="s">
        <v>430</v>
      </c>
      <c r="E19" s="9" t="s">
        <v>21</v>
      </c>
      <c r="F19" s="10" t="s">
        <v>12</v>
      </c>
      <c r="G19" s="202" t="s">
        <v>43</v>
      </c>
      <c r="H19" s="22" t="s">
        <v>45</v>
      </c>
      <c r="I19" s="203" t="s">
        <v>432</v>
      </c>
      <c r="J19" s="17">
        <v>7480</v>
      </c>
      <c r="K19" s="50">
        <f>SUM(K11,J19)</f>
        <v>60709</v>
      </c>
    </row>
    <row r="20" spans="1:11" ht="18.75" customHeight="1" x14ac:dyDescent="0.3">
      <c r="A20" s="189"/>
      <c r="B20" s="7"/>
      <c r="C20" s="8"/>
      <c r="D20" s="46" t="s">
        <v>431</v>
      </c>
      <c r="E20" s="9" t="s">
        <v>4</v>
      </c>
      <c r="F20" s="13" t="s">
        <v>14</v>
      </c>
      <c r="G20" s="191"/>
      <c r="H20" s="22" t="s">
        <v>13</v>
      </c>
      <c r="I20" s="193"/>
      <c r="J20" s="12"/>
      <c r="K20" s="47"/>
    </row>
    <row r="21" spans="1:11" ht="18.75" customHeight="1" x14ac:dyDescent="0.3">
      <c r="A21" s="189"/>
      <c r="B21" s="7"/>
      <c r="C21" s="8"/>
      <c r="D21" s="9"/>
      <c r="E21" s="9" t="s">
        <v>5</v>
      </c>
      <c r="F21" s="10" t="s">
        <v>12</v>
      </c>
      <c r="G21" s="191"/>
      <c r="H21" s="22" t="s">
        <v>45</v>
      </c>
      <c r="I21" s="193"/>
      <c r="J21" s="12"/>
      <c r="K21" s="47"/>
    </row>
    <row r="22" spans="1:11" ht="18.75" customHeight="1" x14ac:dyDescent="0.3">
      <c r="A22" s="189"/>
      <c r="B22" s="7"/>
      <c r="C22" s="8"/>
      <c r="D22" s="9"/>
      <c r="E22" s="9" t="s">
        <v>6</v>
      </c>
      <c r="F22" s="10" t="s">
        <v>12</v>
      </c>
      <c r="G22" s="191"/>
      <c r="H22" s="11" t="s">
        <v>63</v>
      </c>
      <c r="I22" s="193"/>
      <c r="J22" s="12"/>
      <c r="K22" s="47"/>
    </row>
    <row r="23" spans="1:11" ht="18.75" customHeight="1" x14ac:dyDescent="0.3">
      <c r="A23" s="189"/>
      <c r="B23" s="7"/>
      <c r="C23" s="8"/>
      <c r="D23" s="9"/>
      <c r="E23" s="9" t="s">
        <v>7</v>
      </c>
      <c r="F23" s="13" t="s">
        <v>14</v>
      </c>
      <c r="G23" s="191"/>
      <c r="H23" s="22" t="s">
        <v>47</v>
      </c>
      <c r="I23" s="193"/>
      <c r="J23" s="12"/>
      <c r="K23" s="47"/>
    </row>
    <row r="24" spans="1:11" ht="19.5" customHeight="1" thickBot="1" x14ac:dyDescent="0.35">
      <c r="A24" s="201"/>
      <c r="B24" s="34"/>
      <c r="C24" s="19"/>
      <c r="D24" s="20"/>
      <c r="E24" s="20" t="s">
        <v>72</v>
      </c>
      <c r="F24" s="10" t="s">
        <v>12</v>
      </c>
      <c r="G24" s="191"/>
      <c r="H24" s="11" t="s">
        <v>68</v>
      </c>
      <c r="I24" s="204"/>
      <c r="J24" s="23"/>
      <c r="K24" s="51"/>
    </row>
    <row r="25" spans="1:11" ht="20.25" thickTop="1" thickBot="1" x14ac:dyDescent="0.35">
      <c r="A25" s="52"/>
      <c r="B25" s="40"/>
      <c r="C25" s="25"/>
      <c r="D25" s="26"/>
      <c r="E25" s="26"/>
      <c r="F25" s="26"/>
      <c r="G25" s="26"/>
      <c r="H25" s="27"/>
      <c r="I25" s="26"/>
      <c r="J25" s="28"/>
      <c r="K25" s="53"/>
    </row>
    <row r="26" spans="1:11" ht="19.5" thickTop="1" x14ac:dyDescent="0.3">
      <c r="A26" s="52"/>
      <c r="B26" s="40"/>
      <c r="C26" s="25"/>
      <c r="D26" s="26"/>
      <c r="E26" s="26"/>
      <c r="F26" s="26"/>
      <c r="G26" s="26"/>
      <c r="H26" s="27"/>
      <c r="I26" s="26"/>
      <c r="J26" s="28"/>
      <c r="K26" s="53"/>
    </row>
    <row r="27" spans="1:11" ht="21" customHeight="1" x14ac:dyDescent="0.35">
      <c r="A27" s="188">
        <v>4</v>
      </c>
      <c r="B27" s="4">
        <v>44596</v>
      </c>
      <c r="C27" s="5" t="s">
        <v>23</v>
      </c>
      <c r="D27" s="36" t="s">
        <v>433</v>
      </c>
      <c r="E27" s="9" t="s">
        <v>21</v>
      </c>
      <c r="F27" s="10"/>
      <c r="G27" s="206" t="s">
        <v>38</v>
      </c>
      <c r="H27" s="11"/>
      <c r="I27" s="203" t="s">
        <v>432</v>
      </c>
      <c r="J27" s="17">
        <v>10263</v>
      </c>
      <c r="K27" s="50">
        <f>SUM(K19,J27)</f>
        <v>70972</v>
      </c>
    </row>
    <row r="28" spans="1:11" ht="18.75" customHeight="1" x14ac:dyDescent="0.3">
      <c r="A28" s="189"/>
      <c r="B28" s="7"/>
      <c r="C28" s="8"/>
      <c r="D28" s="32" t="s">
        <v>434</v>
      </c>
      <c r="E28" s="9" t="s">
        <v>4</v>
      </c>
      <c r="F28" s="10"/>
      <c r="G28" s="207"/>
      <c r="H28" s="11"/>
      <c r="I28" s="193"/>
      <c r="J28" s="12"/>
      <c r="K28" s="47"/>
    </row>
    <row r="29" spans="1:11" ht="18.75" customHeight="1" x14ac:dyDescent="0.3">
      <c r="A29" s="189"/>
      <c r="B29" s="7"/>
      <c r="C29" s="8"/>
      <c r="D29" s="9" t="s">
        <v>436</v>
      </c>
      <c r="E29" s="9" t="s">
        <v>5</v>
      </c>
      <c r="F29" s="13" t="s">
        <v>14</v>
      </c>
      <c r="G29" s="207"/>
      <c r="H29" s="22" t="s">
        <v>45</v>
      </c>
      <c r="I29" s="193"/>
      <c r="J29" s="12"/>
      <c r="K29" s="47"/>
    </row>
    <row r="30" spans="1:11" ht="18.75" customHeight="1" x14ac:dyDescent="0.3">
      <c r="A30" s="189"/>
      <c r="B30" s="7"/>
      <c r="C30" s="8"/>
      <c r="D30" s="9"/>
      <c r="E30" s="9" t="s">
        <v>6</v>
      </c>
      <c r="F30" s="13" t="s">
        <v>14</v>
      </c>
      <c r="G30" s="207"/>
      <c r="H30" s="22" t="s">
        <v>13</v>
      </c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7</v>
      </c>
      <c r="F31" s="10" t="s">
        <v>12</v>
      </c>
      <c r="G31" s="207"/>
      <c r="H31" s="22" t="s">
        <v>47</v>
      </c>
      <c r="I31" s="193"/>
      <c r="J31" s="12"/>
      <c r="K31" s="47"/>
    </row>
    <row r="32" spans="1:11" ht="19.5" customHeight="1" thickBot="1" x14ac:dyDescent="0.35">
      <c r="A32" s="201"/>
      <c r="B32" s="34"/>
      <c r="C32" s="19"/>
      <c r="D32" s="20"/>
      <c r="E32" s="20" t="s">
        <v>72</v>
      </c>
      <c r="F32" s="65" t="s">
        <v>77</v>
      </c>
      <c r="G32" s="207"/>
      <c r="H32" s="11" t="s">
        <v>48</v>
      </c>
      <c r="I32" s="204"/>
      <c r="J32" s="23"/>
      <c r="K32" s="51"/>
    </row>
    <row r="33" spans="1:11" ht="19.5" thickTop="1" x14ac:dyDescent="0.3">
      <c r="A33" s="52"/>
      <c r="B33" s="40"/>
      <c r="C33" s="25"/>
      <c r="D33" s="26"/>
      <c r="E33" s="26"/>
      <c r="F33" s="26"/>
      <c r="G33" s="26"/>
      <c r="H33" s="27"/>
      <c r="I33" s="26"/>
      <c r="J33" s="28"/>
      <c r="K33" s="53"/>
    </row>
    <row r="34" spans="1:11" ht="21" customHeight="1" x14ac:dyDescent="0.35">
      <c r="A34" s="188">
        <v>5</v>
      </c>
      <c r="B34" s="4">
        <v>44596</v>
      </c>
      <c r="C34" s="5" t="s">
        <v>20</v>
      </c>
      <c r="D34" s="46" t="s">
        <v>460</v>
      </c>
      <c r="E34" s="9" t="s">
        <v>317</v>
      </c>
      <c r="F34" s="13"/>
      <c r="G34" s="206" t="s">
        <v>38</v>
      </c>
      <c r="H34" s="11"/>
      <c r="I34" s="203" t="s">
        <v>432</v>
      </c>
      <c r="J34" s="17">
        <v>11980</v>
      </c>
      <c r="K34" s="50">
        <f>SUM(K27,J34)</f>
        <v>82952</v>
      </c>
    </row>
    <row r="35" spans="1:11" ht="18.75" customHeight="1" x14ac:dyDescent="0.3">
      <c r="A35" s="189"/>
      <c r="B35" s="7"/>
      <c r="C35" s="8"/>
      <c r="D35" s="46" t="s">
        <v>461</v>
      </c>
      <c r="E35" s="9" t="s">
        <v>21</v>
      </c>
      <c r="F35" s="13"/>
      <c r="G35" s="212"/>
      <c r="H35" s="11"/>
      <c r="I35" s="193"/>
      <c r="J35" s="12"/>
      <c r="K35" s="47"/>
    </row>
    <row r="36" spans="1:11" ht="18.75" customHeight="1" x14ac:dyDescent="0.3">
      <c r="A36" s="189"/>
      <c r="B36" s="7"/>
      <c r="C36" s="8"/>
      <c r="D36" s="9"/>
      <c r="E36" s="9" t="s">
        <v>4</v>
      </c>
      <c r="F36" s="13" t="s">
        <v>14</v>
      </c>
      <c r="G36" s="212"/>
      <c r="H36" s="22" t="s">
        <v>45</v>
      </c>
      <c r="I36" s="193"/>
      <c r="J36" s="12"/>
      <c r="K36" s="47"/>
    </row>
    <row r="37" spans="1:11" ht="18.75" customHeight="1" x14ac:dyDescent="0.3">
      <c r="A37" s="189"/>
      <c r="B37" s="7"/>
      <c r="C37" s="8"/>
      <c r="D37" s="9"/>
      <c r="E37" s="9" t="s">
        <v>5</v>
      </c>
      <c r="F37" s="10" t="s">
        <v>12</v>
      </c>
      <c r="G37" s="212"/>
      <c r="H37" s="11" t="s">
        <v>16</v>
      </c>
      <c r="I37" s="193"/>
      <c r="J37" s="12"/>
      <c r="K37" s="47"/>
    </row>
    <row r="38" spans="1:11" ht="18.75" customHeight="1" x14ac:dyDescent="0.3">
      <c r="A38" s="189"/>
      <c r="B38" s="7"/>
      <c r="C38" s="8"/>
      <c r="D38" s="9"/>
      <c r="E38" s="9" t="s">
        <v>6</v>
      </c>
      <c r="F38" s="13" t="s">
        <v>14</v>
      </c>
      <c r="G38" s="212"/>
      <c r="H38" s="22" t="s">
        <v>47</v>
      </c>
      <c r="I38" s="193"/>
      <c r="J38" s="12"/>
      <c r="K38" s="47"/>
    </row>
    <row r="39" spans="1:11" ht="18.75" customHeight="1" x14ac:dyDescent="0.3">
      <c r="A39" s="189"/>
      <c r="B39" s="7"/>
      <c r="C39" s="8"/>
      <c r="D39" s="9"/>
      <c r="E39" s="9" t="s">
        <v>7</v>
      </c>
      <c r="F39" s="10" t="s">
        <v>12</v>
      </c>
      <c r="G39" s="212"/>
      <c r="H39" s="11" t="s">
        <v>26</v>
      </c>
      <c r="I39" s="193"/>
      <c r="J39" s="12"/>
      <c r="K39" s="47"/>
    </row>
    <row r="40" spans="1:11" ht="19.5" customHeight="1" thickBot="1" x14ac:dyDescent="0.35">
      <c r="A40" s="201"/>
      <c r="B40" s="34"/>
      <c r="C40" s="19"/>
      <c r="D40" s="20"/>
      <c r="E40" s="20" t="s">
        <v>72</v>
      </c>
      <c r="F40" s="13" t="s">
        <v>14</v>
      </c>
      <c r="G40" s="213"/>
      <c r="H40" s="11" t="s">
        <v>68</v>
      </c>
      <c r="I40" s="204"/>
      <c r="J40" s="23"/>
      <c r="K40" s="51"/>
    </row>
    <row r="41" spans="1:11" ht="19.5" thickTop="1" x14ac:dyDescent="0.3">
      <c r="A41" s="52"/>
      <c r="B41" s="40"/>
      <c r="C41" s="25"/>
      <c r="D41" s="26"/>
      <c r="E41" s="26"/>
      <c r="F41" s="26"/>
      <c r="G41" s="26"/>
      <c r="H41" s="27"/>
      <c r="I41" s="26"/>
      <c r="J41" s="28"/>
      <c r="K41" s="53"/>
    </row>
    <row r="42" spans="1:11" ht="21" x14ac:dyDescent="0.35">
      <c r="A42" s="188">
        <v>6</v>
      </c>
      <c r="B42" s="4">
        <v>44597</v>
      </c>
      <c r="C42" s="5" t="s">
        <v>35</v>
      </c>
      <c r="D42" s="46" t="s">
        <v>437</v>
      </c>
      <c r="E42" s="9" t="s">
        <v>317</v>
      </c>
      <c r="F42" s="13"/>
      <c r="G42" s="206" t="s">
        <v>38</v>
      </c>
      <c r="H42" s="11"/>
      <c r="I42" s="203" t="s">
        <v>18</v>
      </c>
      <c r="J42" s="17">
        <v>11846</v>
      </c>
      <c r="K42" s="50">
        <f>SUM(K34,J42)</f>
        <v>94798</v>
      </c>
    </row>
    <row r="43" spans="1:11" ht="18.75" x14ac:dyDescent="0.3">
      <c r="A43" s="189"/>
      <c r="B43" s="7"/>
      <c r="C43" s="8"/>
      <c r="D43" s="46" t="s">
        <v>438</v>
      </c>
      <c r="E43" s="9" t="s">
        <v>21</v>
      </c>
      <c r="F43" s="13"/>
      <c r="G43" s="212"/>
      <c r="H43" s="11"/>
      <c r="I43" s="193"/>
      <c r="J43" s="12"/>
      <c r="K43" s="47"/>
    </row>
    <row r="44" spans="1:11" ht="18.75" x14ac:dyDescent="0.3">
      <c r="A44" s="189"/>
      <c r="B44" s="7"/>
      <c r="C44" s="8"/>
      <c r="D44" s="9"/>
      <c r="E44" s="9" t="s">
        <v>4</v>
      </c>
      <c r="F44" s="13" t="s">
        <v>14</v>
      </c>
      <c r="G44" s="212"/>
      <c r="H44" s="22" t="s">
        <v>28</v>
      </c>
      <c r="I44" s="193"/>
      <c r="J44" s="12"/>
      <c r="K44" s="47"/>
    </row>
    <row r="45" spans="1:11" ht="18.75" x14ac:dyDescent="0.3">
      <c r="A45" s="189"/>
      <c r="B45" s="7"/>
      <c r="C45" s="8"/>
      <c r="D45" s="9"/>
      <c r="E45" s="9" t="s">
        <v>5</v>
      </c>
      <c r="F45" s="10" t="s">
        <v>12</v>
      </c>
      <c r="G45" s="212"/>
      <c r="H45" s="11" t="s">
        <v>16</v>
      </c>
      <c r="I45" s="193"/>
      <c r="J45" s="12"/>
      <c r="K45" s="47"/>
    </row>
    <row r="46" spans="1:11" ht="18.75" x14ac:dyDescent="0.3">
      <c r="A46" s="189"/>
      <c r="B46" s="7"/>
      <c r="C46" s="8"/>
      <c r="D46" s="9"/>
      <c r="E46" s="9" t="s">
        <v>6</v>
      </c>
      <c r="F46" s="13" t="s">
        <v>14</v>
      </c>
      <c r="G46" s="212"/>
      <c r="H46" s="22" t="s">
        <v>27</v>
      </c>
      <c r="I46" s="193"/>
      <c r="J46" s="12"/>
      <c r="K46" s="47"/>
    </row>
    <row r="47" spans="1:11" ht="18.75" x14ac:dyDescent="0.3">
      <c r="A47" s="189"/>
      <c r="B47" s="7"/>
      <c r="C47" s="8"/>
      <c r="D47" s="9"/>
      <c r="E47" s="9" t="s">
        <v>7</v>
      </c>
      <c r="F47" s="10" t="s">
        <v>12</v>
      </c>
      <c r="G47" s="212"/>
      <c r="H47" s="11" t="s">
        <v>16</v>
      </c>
      <c r="I47" s="193"/>
      <c r="J47" s="12"/>
      <c r="K47" s="47"/>
    </row>
    <row r="48" spans="1:11" ht="19.5" thickBot="1" x14ac:dyDescent="0.35">
      <c r="A48" s="201"/>
      <c r="B48" s="34"/>
      <c r="C48" s="19"/>
      <c r="D48" s="20"/>
      <c r="E48" s="20" t="s">
        <v>72</v>
      </c>
      <c r="F48" s="13" t="s">
        <v>14</v>
      </c>
      <c r="G48" s="213"/>
      <c r="H48" s="11" t="s">
        <v>57</v>
      </c>
      <c r="I48" s="204"/>
      <c r="J48" s="23"/>
      <c r="K48" s="51"/>
    </row>
    <row r="49" spans="1:11" ht="19.5" thickTop="1" x14ac:dyDescent="0.3">
      <c r="A49" s="52"/>
      <c r="B49" s="40"/>
      <c r="C49" s="25"/>
      <c r="D49" s="26"/>
      <c r="E49" s="26"/>
      <c r="F49" s="26"/>
      <c r="G49" s="26"/>
      <c r="H49" s="27"/>
      <c r="I49" s="26"/>
      <c r="J49" s="28"/>
      <c r="K49" s="53"/>
    </row>
    <row r="50" spans="1:11" ht="21" customHeight="1" x14ac:dyDescent="0.35">
      <c r="A50" s="188">
        <v>7</v>
      </c>
      <c r="B50" s="4">
        <v>44603</v>
      </c>
      <c r="C50" s="5" t="s">
        <v>66</v>
      </c>
      <c r="D50" s="46" t="s">
        <v>439</v>
      </c>
      <c r="E50" s="9" t="s">
        <v>317</v>
      </c>
      <c r="F50" s="13"/>
      <c r="G50" s="202" t="s">
        <v>43</v>
      </c>
      <c r="H50" s="11"/>
      <c r="I50" s="203" t="s">
        <v>18</v>
      </c>
      <c r="J50" s="17">
        <v>5598</v>
      </c>
      <c r="K50" s="50">
        <f>SUM(K42,J50)</f>
        <v>100396</v>
      </c>
    </row>
    <row r="51" spans="1:11" ht="18.75" customHeight="1" x14ac:dyDescent="0.3">
      <c r="A51" s="189"/>
      <c r="B51" s="7"/>
      <c r="C51" s="8"/>
      <c r="D51" s="46" t="s">
        <v>440</v>
      </c>
      <c r="E51" s="9" t="s">
        <v>21</v>
      </c>
      <c r="F51" s="10" t="s">
        <v>12</v>
      </c>
      <c r="G51" s="214"/>
      <c r="H51" s="11" t="s">
        <v>13</v>
      </c>
      <c r="I51" s="193"/>
      <c r="J51" s="12"/>
      <c r="K51" s="47"/>
    </row>
    <row r="52" spans="1:11" ht="18.75" customHeight="1" x14ac:dyDescent="0.3">
      <c r="A52" s="189"/>
      <c r="B52" s="7"/>
      <c r="C52" s="8"/>
      <c r="D52" s="9"/>
      <c r="E52" s="9" t="s">
        <v>4</v>
      </c>
      <c r="F52" s="10" t="s">
        <v>12</v>
      </c>
      <c r="G52" s="214"/>
      <c r="H52" s="22" t="s">
        <v>47</v>
      </c>
      <c r="I52" s="193"/>
      <c r="J52" s="12"/>
      <c r="K52" s="47"/>
    </row>
    <row r="53" spans="1:11" ht="18.75" customHeight="1" x14ac:dyDescent="0.3">
      <c r="A53" s="189"/>
      <c r="B53" s="7"/>
      <c r="C53" s="8"/>
      <c r="D53" s="9"/>
      <c r="E53" s="9" t="s">
        <v>5</v>
      </c>
      <c r="F53" s="10" t="s">
        <v>12</v>
      </c>
      <c r="G53" s="214"/>
      <c r="H53" s="11" t="s">
        <v>13</v>
      </c>
      <c r="I53" s="193"/>
      <c r="J53" s="12"/>
      <c r="K53" s="47"/>
    </row>
    <row r="54" spans="1:11" ht="18.75" customHeight="1" x14ac:dyDescent="0.3">
      <c r="A54" s="189"/>
      <c r="B54" s="7"/>
      <c r="C54" s="8"/>
      <c r="D54" s="9"/>
      <c r="E54" s="9" t="s">
        <v>6</v>
      </c>
      <c r="F54" s="10" t="s">
        <v>12</v>
      </c>
      <c r="G54" s="214"/>
      <c r="H54" s="11" t="s">
        <v>55</v>
      </c>
      <c r="I54" s="193"/>
      <c r="J54" s="12"/>
      <c r="K54" s="47"/>
    </row>
    <row r="55" spans="1:11" ht="18.75" customHeight="1" x14ac:dyDescent="0.3">
      <c r="A55" s="189"/>
      <c r="B55" s="7"/>
      <c r="C55" s="8"/>
      <c r="D55" s="9"/>
      <c r="E55" s="9" t="s">
        <v>7</v>
      </c>
      <c r="F55" s="13" t="s">
        <v>14</v>
      </c>
      <c r="G55" s="214"/>
      <c r="H55" s="11" t="s">
        <v>13</v>
      </c>
      <c r="I55" s="193"/>
      <c r="J55" s="12"/>
      <c r="K55" s="47"/>
    </row>
    <row r="56" spans="1:11" ht="19.5" customHeight="1" thickBot="1" x14ac:dyDescent="0.35">
      <c r="A56" s="201"/>
      <c r="B56" s="34"/>
      <c r="C56" s="19"/>
      <c r="D56" s="20"/>
      <c r="E56" s="20" t="s">
        <v>72</v>
      </c>
      <c r="F56" s="13" t="s">
        <v>14</v>
      </c>
      <c r="G56" s="214"/>
      <c r="H56" s="11" t="s">
        <v>57</v>
      </c>
      <c r="I56" s="204"/>
      <c r="J56" s="23"/>
      <c r="K56" s="51"/>
    </row>
    <row r="57" spans="1:11" ht="19.5" thickTop="1" x14ac:dyDescent="0.3">
      <c r="A57" s="52"/>
      <c r="B57" s="40"/>
      <c r="C57" s="25"/>
      <c r="D57" s="26"/>
      <c r="E57" s="26"/>
      <c r="F57" s="26"/>
      <c r="G57" s="26"/>
      <c r="H57" s="27"/>
      <c r="I57" s="26"/>
      <c r="J57" s="28"/>
      <c r="K57" s="53"/>
    </row>
    <row r="58" spans="1:11" ht="21" customHeight="1" x14ac:dyDescent="0.35">
      <c r="A58" s="188">
        <v>8</v>
      </c>
      <c r="B58" s="4">
        <v>44615</v>
      </c>
      <c r="C58" s="5" t="s">
        <v>23</v>
      </c>
      <c r="D58" s="46" t="s">
        <v>441</v>
      </c>
      <c r="E58" s="9" t="s">
        <v>317</v>
      </c>
      <c r="F58" s="13"/>
      <c r="G58" s="206" t="s">
        <v>38</v>
      </c>
      <c r="H58" s="11"/>
      <c r="I58" s="203" t="s">
        <v>18</v>
      </c>
      <c r="J58" s="17">
        <v>11279</v>
      </c>
      <c r="K58" s="50">
        <f>SUM(K50,J58)</f>
        <v>111675</v>
      </c>
    </row>
    <row r="59" spans="1:11" ht="18.75" customHeight="1" x14ac:dyDescent="0.3">
      <c r="A59" s="189"/>
      <c r="B59" s="7"/>
      <c r="C59" s="8"/>
      <c r="D59" s="46" t="s">
        <v>442</v>
      </c>
      <c r="E59" s="9" t="s">
        <v>21</v>
      </c>
      <c r="F59" s="10"/>
      <c r="G59" s="212"/>
      <c r="H59" s="11"/>
      <c r="I59" s="193"/>
      <c r="J59" s="12"/>
      <c r="K59" s="47"/>
    </row>
    <row r="60" spans="1:11" ht="18.75" customHeight="1" x14ac:dyDescent="0.3">
      <c r="A60" s="189"/>
      <c r="B60" s="7"/>
      <c r="C60" s="8"/>
      <c r="D60" s="9"/>
      <c r="E60" s="9" t="s">
        <v>4</v>
      </c>
      <c r="F60" s="13" t="s">
        <v>14</v>
      </c>
      <c r="G60" s="212"/>
      <c r="H60" s="11" t="s">
        <v>26</v>
      </c>
      <c r="I60" s="193"/>
      <c r="J60" s="12"/>
      <c r="K60" s="47"/>
    </row>
    <row r="61" spans="1:11" ht="18.75" customHeight="1" x14ac:dyDescent="0.3">
      <c r="A61" s="189"/>
      <c r="B61" s="7"/>
      <c r="C61" s="8"/>
      <c r="D61" s="9"/>
      <c r="E61" s="9" t="s">
        <v>5</v>
      </c>
      <c r="F61" s="13" t="s">
        <v>14</v>
      </c>
      <c r="G61" s="212"/>
      <c r="H61" s="11" t="s">
        <v>48</v>
      </c>
      <c r="I61" s="193"/>
      <c r="J61" s="12"/>
      <c r="K61" s="47"/>
    </row>
    <row r="62" spans="1:11" ht="18.75" customHeight="1" x14ac:dyDescent="0.3">
      <c r="A62" s="189"/>
      <c r="B62" s="7"/>
      <c r="C62" s="8"/>
      <c r="D62" s="9"/>
      <c r="E62" s="9" t="s">
        <v>6</v>
      </c>
      <c r="F62" s="10" t="s">
        <v>12</v>
      </c>
      <c r="G62" s="212"/>
      <c r="H62" s="11" t="s">
        <v>16</v>
      </c>
      <c r="I62" s="193"/>
      <c r="J62" s="12"/>
      <c r="K62" s="47"/>
    </row>
    <row r="63" spans="1:11" ht="18.75" customHeight="1" x14ac:dyDescent="0.3">
      <c r="A63" s="189"/>
      <c r="B63" s="7"/>
      <c r="C63" s="8"/>
      <c r="D63" s="9"/>
      <c r="E63" s="9" t="s">
        <v>7</v>
      </c>
      <c r="F63" s="10" t="s">
        <v>12</v>
      </c>
      <c r="G63" s="212"/>
      <c r="H63" s="11" t="s">
        <v>17</v>
      </c>
      <c r="I63" s="193"/>
      <c r="J63" s="12"/>
      <c r="K63" s="47"/>
    </row>
    <row r="64" spans="1:11" ht="19.5" customHeight="1" thickBot="1" x14ac:dyDescent="0.35">
      <c r="A64" s="201"/>
      <c r="B64" s="34"/>
      <c r="C64" s="19"/>
      <c r="D64" s="20"/>
      <c r="E64" s="20" t="s">
        <v>72</v>
      </c>
      <c r="F64" s="13" t="s">
        <v>14</v>
      </c>
      <c r="G64" s="213"/>
      <c r="H64" s="11" t="s">
        <v>17</v>
      </c>
      <c r="I64" s="204"/>
      <c r="J64" s="23"/>
      <c r="K64" s="51"/>
    </row>
    <row r="65" spans="1:11" ht="19.5" thickTop="1" x14ac:dyDescent="0.3">
      <c r="A65" s="52"/>
      <c r="B65" s="40"/>
      <c r="C65" s="25"/>
      <c r="D65" s="26"/>
      <c r="E65" s="26"/>
      <c r="F65" s="26"/>
      <c r="G65" s="26"/>
      <c r="H65" s="27"/>
      <c r="I65" s="26"/>
      <c r="J65" s="28"/>
      <c r="K65" s="53"/>
    </row>
    <row r="66" spans="1:11" ht="21" customHeight="1" x14ac:dyDescent="0.35">
      <c r="A66" s="188">
        <v>9</v>
      </c>
      <c r="B66" s="4">
        <v>44617</v>
      </c>
      <c r="C66" s="5" t="s">
        <v>35</v>
      </c>
      <c r="D66" s="46" t="s">
        <v>443</v>
      </c>
      <c r="E66" s="9" t="s">
        <v>317</v>
      </c>
      <c r="F66" s="13"/>
      <c r="G66" s="202" t="s">
        <v>43</v>
      </c>
      <c r="H66" s="11"/>
      <c r="I66" s="203" t="s">
        <v>18</v>
      </c>
      <c r="J66" s="17">
        <v>6544</v>
      </c>
      <c r="K66" s="50">
        <f>SUM(K58,J66)</f>
        <v>118219</v>
      </c>
    </row>
    <row r="67" spans="1:11" ht="18.75" customHeight="1" x14ac:dyDescent="0.3">
      <c r="A67" s="189"/>
      <c r="B67" s="7"/>
      <c r="C67" s="8"/>
      <c r="D67" s="46" t="s">
        <v>94</v>
      </c>
      <c r="E67" s="9" t="s">
        <v>21</v>
      </c>
      <c r="F67" s="10"/>
      <c r="G67" s="214"/>
      <c r="H67" s="11"/>
      <c r="I67" s="193"/>
      <c r="J67" s="12"/>
      <c r="K67" s="47"/>
    </row>
    <row r="68" spans="1:11" ht="18.75" customHeight="1" x14ac:dyDescent="0.3">
      <c r="A68" s="189"/>
      <c r="B68" s="7"/>
      <c r="C68" s="8"/>
      <c r="D68" s="9" t="s">
        <v>462</v>
      </c>
      <c r="E68" s="9" t="s">
        <v>4</v>
      </c>
      <c r="F68" s="13" t="s">
        <v>14</v>
      </c>
      <c r="G68" s="214"/>
      <c r="H68" s="11" t="s">
        <v>29</v>
      </c>
      <c r="I68" s="193"/>
      <c r="J68" s="12"/>
      <c r="K68" s="47"/>
    </row>
    <row r="69" spans="1:11" ht="18.75" customHeight="1" x14ac:dyDescent="0.3">
      <c r="A69" s="189"/>
      <c r="B69" s="7"/>
      <c r="C69" s="8"/>
      <c r="D69" s="9"/>
      <c r="E69" s="9" t="s">
        <v>5</v>
      </c>
      <c r="F69" s="13" t="s">
        <v>14</v>
      </c>
      <c r="G69" s="214"/>
      <c r="H69" s="11" t="s">
        <v>57</v>
      </c>
      <c r="I69" s="193"/>
      <c r="J69" s="12"/>
      <c r="K69" s="47"/>
    </row>
    <row r="70" spans="1:11" ht="18.75" customHeight="1" x14ac:dyDescent="0.3">
      <c r="A70" s="189"/>
      <c r="B70" s="7"/>
      <c r="C70" s="8"/>
      <c r="D70" s="9"/>
      <c r="E70" s="9" t="s">
        <v>6</v>
      </c>
      <c r="F70" s="10" t="s">
        <v>12</v>
      </c>
      <c r="G70" s="214"/>
      <c r="H70" s="11" t="s">
        <v>48</v>
      </c>
      <c r="I70" s="193"/>
      <c r="J70" s="12"/>
      <c r="K70" s="47"/>
    </row>
    <row r="71" spans="1:11" ht="18.75" customHeight="1" x14ac:dyDescent="0.3">
      <c r="A71" s="189"/>
      <c r="B71" s="7"/>
      <c r="C71" s="8"/>
      <c r="D71" s="9"/>
      <c r="E71" s="9" t="s">
        <v>7</v>
      </c>
      <c r="F71" s="10" t="s">
        <v>12</v>
      </c>
      <c r="G71" s="214"/>
      <c r="H71" s="11" t="s">
        <v>26</v>
      </c>
      <c r="I71" s="193"/>
      <c r="J71" s="12"/>
      <c r="K71" s="47"/>
    </row>
    <row r="72" spans="1:11" ht="19.5" customHeight="1" thickBot="1" x14ac:dyDescent="0.35">
      <c r="A72" s="201"/>
      <c r="B72" s="34"/>
      <c r="C72" s="19"/>
      <c r="D72" s="20"/>
      <c r="E72" s="20" t="s">
        <v>72</v>
      </c>
      <c r="F72" s="65" t="s">
        <v>77</v>
      </c>
      <c r="G72" s="214"/>
      <c r="H72" s="11" t="s">
        <v>86</v>
      </c>
      <c r="I72" s="204"/>
      <c r="J72" s="23"/>
      <c r="K72" s="51"/>
    </row>
    <row r="73" spans="1:11" ht="19.5" thickTop="1" x14ac:dyDescent="0.3">
      <c r="A73" s="52"/>
      <c r="B73" s="40"/>
      <c r="C73" s="25"/>
      <c r="D73" s="26"/>
      <c r="E73" s="26"/>
      <c r="F73" s="26"/>
      <c r="G73" s="26"/>
      <c r="H73" s="27"/>
      <c r="I73" s="26"/>
      <c r="J73" s="28"/>
      <c r="K73" s="53"/>
    </row>
    <row r="74" spans="1:11" ht="21" customHeight="1" x14ac:dyDescent="0.35">
      <c r="A74" s="188">
        <v>10</v>
      </c>
      <c r="B74" s="4">
        <v>44618</v>
      </c>
      <c r="C74" s="5" t="s">
        <v>23</v>
      </c>
      <c r="D74" s="46" t="s">
        <v>444</v>
      </c>
      <c r="E74" s="9" t="s">
        <v>317</v>
      </c>
      <c r="F74" s="13"/>
      <c r="G74" s="205" t="s">
        <v>32</v>
      </c>
      <c r="H74" s="11"/>
      <c r="I74" s="203" t="s">
        <v>18</v>
      </c>
      <c r="J74" s="17">
        <v>21896</v>
      </c>
      <c r="K74" s="50">
        <f>SUM(K66,J74)</f>
        <v>140115</v>
      </c>
    </row>
    <row r="75" spans="1:11" ht="18.75" customHeight="1" x14ac:dyDescent="0.3">
      <c r="A75" s="189"/>
      <c r="B75" s="7"/>
      <c r="C75" s="8"/>
      <c r="D75" s="46" t="s">
        <v>445</v>
      </c>
      <c r="E75" s="9" t="s">
        <v>21</v>
      </c>
      <c r="F75" s="10"/>
      <c r="G75" s="196"/>
      <c r="H75" s="11"/>
      <c r="I75" s="193"/>
      <c r="J75" s="12"/>
      <c r="K75" s="47"/>
    </row>
    <row r="76" spans="1:11" ht="18.75" customHeight="1" x14ac:dyDescent="0.3">
      <c r="A76" s="189"/>
      <c r="B76" s="7"/>
      <c r="C76" s="8"/>
      <c r="D76" s="9"/>
      <c r="E76" s="9" t="s">
        <v>4</v>
      </c>
      <c r="F76" s="10" t="s">
        <v>12</v>
      </c>
      <c r="G76" s="196"/>
      <c r="H76" s="11" t="s">
        <v>47</v>
      </c>
      <c r="I76" s="193"/>
      <c r="J76" s="12"/>
      <c r="K76" s="47"/>
    </row>
    <row r="77" spans="1:11" ht="18.75" customHeight="1" x14ac:dyDescent="0.3">
      <c r="A77" s="189"/>
      <c r="B77" s="7"/>
      <c r="C77" s="8"/>
      <c r="D77" s="9"/>
      <c r="E77" s="9" t="s">
        <v>5</v>
      </c>
      <c r="F77" s="10" t="s">
        <v>12</v>
      </c>
      <c r="G77" s="196"/>
      <c r="H77" s="11" t="s">
        <v>44</v>
      </c>
      <c r="I77" s="193"/>
      <c r="J77" s="12"/>
      <c r="K77" s="47"/>
    </row>
    <row r="78" spans="1:11" ht="18.75" customHeight="1" x14ac:dyDescent="0.3">
      <c r="A78" s="189"/>
      <c r="B78" s="7"/>
      <c r="C78" s="8"/>
      <c r="D78" s="9"/>
      <c r="E78" s="9" t="s">
        <v>6</v>
      </c>
      <c r="F78" s="13" t="s">
        <v>14</v>
      </c>
      <c r="G78" s="196"/>
      <c r="H78" s="11" t="s">
        <v>47</v>
      </c>
      <c r="I78" s="193"/>
      <c r="J78" s="12"/>
      <c r="K78" s="47"/>
    </row>
    <row r="79" spans="1:11" ht="18.75" customHeight="1" x14ac:dyDescent="0.3">
      <c r="A79" s="189"/>
      <c r="B79" s="7"/>
      <c r="C79" s="8"/>
      <c r="D79" s="9"/>
      <c r="E79" s="9" t="s">
        <v>7</v>
      </c>
      <c r="F79" s="13" t="s">
        <v>14</v>
      </c>
      <c r="G79" s="196"/>
      <c r="H79" s="11" t="s">
        <v>88</v>
      </c>
      <c r="I79" s="193"/>
      <c r="J79" s="12"/>
      <c r="K79" s="47"/>
    </row>
    <row r="80" spans="1:11" ht="19.5" customHeight="1" thickBot="1" x14ac:dyDescent="0.35">
      <c r="A80" s="201"/>
      <c r="B80" s="34"/>
      <c r="C80" s="19"/>
      <c r="D80" s="20"/>
      <c r="E80" s="20" t="s">
        <v>72</v>
      </c>
      <c r="F80" s="13" t="s">
        <v>14</v>
      </c>
      <c r="G80" s="211"/>
      <c r="H80" s="11" t="s">
        <v>55</v>
      </c>
      <c r="I80" s="204"/>
      <c r="J80" s="23"/>
      <c r="K80" s="51"/>
    </row>
    <row r="81" spans="1:11" ht="19.5" thickTop="1" x14ac:dyDescent="0.3">
      <c r="A81" s="52"/>
      <c r="B81" s="40"/>
      <c r="C81" s="25"/>
      <c r="D81" s="26"/>
      <c r="E81" s="26"/>
      <c r="F81" s="26"/>
      <c r="G81" s="26"/>
      <c r="H81" s="27"/>
      <c r="I81" s="26"/>
      <c r="J81" s="28"/>
      <c r="K81" s="53"/>
    </row>
    <row r="82" spans="1:11" ht="21" customHeight="1" x14ac:dyDescent="0.35">
      <c r="A82" s="188">
        <v>11</v>
      </c>
      <c r="B82" s="4">
        <v>44620</v>
      </c>
      <c r="C82" s="5" t="s">
        <v>104</v>
      </c>
      <c r="D82" s="46" t="s">
        <v>446</v>
      </c>
      <c r="E82" s="9" t="s">
        <v>317</v>
      </c>
      <c r="F82" s="10" t="s">
        <v>12</v>
      </c>
      <c r="G82" s="206" t="s">
        <v>38</v>
      </c>
      <c r="H82" s="11" t="s">
        <v>55</v>
      </c>
      <c r="I82" s="203" t="s">
        <v>18</v>
      </c>
      <c r="J82" s="17">
        <v>12076</v>
      </c>
      <c r="K82" s="50">
        <f>SUM(K74,J82)</f>
        <v>152191</v>
      </c>
    </row>
    <row r="83" spans="1:11" ht="18.75" customHeight="1" x14ac:dyDescent="0.3">
      <c r="A83" s="189"/>
      <c r="B83" s="7"/>
      <c r="C83" s="8"/>
      <c r="D83" s="46" t="s">
        <v>447</v>
      </c>
      <c r="E83" s="9" t="s">
        <v>21</v>
      </c>
      <c r="F83" s="13" t="s">
        <v>14</v>
      </c>
      <c r="G83" s="212"/>
      <c r="H83" s="11" t="s">
        <v>88</v>
      </c>
      <c r="I83" s="193"/>
      <c r="J83" s="12"/>
      <c r="K83" s="47"/>
    </row>
    <row r="84" spans="1:11" ht="18.75" customHeight="1" x14ac:dyDescent="0.3">
      <c r="A84" s="189"/>
      <c r="B84" s="7"/>
      <c r="C84" s="8"/>
      <c r="D84" s="9"/>
      <c r="E84" s="9" t="s">
        <v>4</v>
      </c>
      <c r="F84" s="13" t="s">
        <v>14</v>
      </c>
      <c r="G84" s="212"/>
      <c r="H84" s="11" t="s">
        <v>63</v>
      </c>
      <c r="I84" s="193"/>
      <c r="J84" s="12"/>
      <c r="K84" s="47"/>
    </row>
    <row r="85" spans="1:11" ht="18.75" customHeight="1" x14ac:dyDescent="0.3">
      <c r="A85" s="189"/>
      <c r="B85" s="7"/>
      <c r="C85" s="8"/>
      <c r="D85" s="9"/>
      <c r="E85" s="9" t="s">
        <v>5</v>
      </c>
      <c r="F85" s="13" t="s">
        <v>14</v>
      </c>
      <c r="G85" s="212"/>
      <c r="H85" s="11" t="s">
        <v>57</v>
      </c>
      <c r="I85" s="193"/>
      <c r="J85" s="12"/>
      <c r="K85" s="47"/>
    </row>
    <row r="86" spans="1:11" ht="18.75" customHeight="1" x14ac:dyDescent="0.3">
      <c r="A86" s="189"/>
      <c r="B86" s="7"/>
      <c r="C86" s="8"/>
      <c r="D86" s="9"/>
      <c r="E86" s="9" t="s">
        <v>6</v>
      </c>
      <c r="F86" s="10" t="s">
        <v>12</v>
      </c>
      <c r="G86" s="212"/>
      <c r="H86" s="11" t="s">
        <v>63</v>
      </c>
      <c r="I86" s="193"/>
      <c r="J86" s="12"/>
      <c r="K86" s="47"/>
    </row>
    <row r="87" spans="1:11" ht="18.75" customHeight="1" x14ac:dyDescent="0.3">
      <c r="A87" s="189"/>
      <c r="B87" s="7"/>
      <c r="C87" s="8"/>
      <c r="D87" s="9"/>
      <c r="E87" s="9" t="s">
        <v>7</v>
      </c>
      <c r="F87" s="10" t="s">
        <v>12</v>
      </c>
      <c r="G87" s="212"/>
      <c r="H87" s="11" t="s">
        <v>88</v>
      </c>
      <c r="I87" s="193"/>
      <c r="J87" s="12"/>
      <c r="K87" s="47"/>
    </row>
    <row r="88" spans="1:11" ht="19.5" customHeight="1" thickBot="1" x14ac:dyDescent="0.35">
      <c r="A88" s="201"/>
      <c r="B88" s="34"/>
      <c r="C88" s="19"/>
      <c r="D88" s="20"/>
      <c r="E88" s="20" t="s">
        <v>72</v>
      </c>
      <c r="F88" s="10" t="s">
        <v>12</v>
      </c>
      <c r="G88" s="213"/>
      <c r="H88" s="11" t="s">
        <v>52</v>
      </c>
      <c r="I88" s="204"/>
      <c r="J88" s="23"/>
      <c r="K88" s="51"/>
    </row>
    <row r="89" spans="1:11" ht="19.5" thickTop="1" x14ac:dyDescent="0.3">
      <c r="A89" s="52"/>
      <c r="B89" s="40"/>
      <c r="C89" s="25"/>
      <c r="D89" s="26"/>
      <c r="E89" s="26"/>
      <c r="F89" s="26"/>
      <c r="G89" s="26"/>
      <c r="H89" s="27"/>
      <c r="I89" s="26"/>
      <c r="J89" s="28"/>
      <c r="K89" s="53"/>
    </row>
    <row r="90" spans="1:11" ht="19.5" thickBot="1" x14ac:dyDescent="0.35">
      <c r="B90" s="66"/>
      <c r="C90" s="67"/>
      <c r="D90" s="68"/>
      <c r="E90" s="68"/>
      <c r="F90" s="68"/>
      <c r="G90" s="68"/>
      <c r="H90" s="69"/>
      <c r="I90" s="68"/>
      <c r="J90" s="70"/>
    </row>
    <row r="91" spans="1:11" ht="39.950000000000003" customHeight="1" thickBot="1" x14ac:dyDescent="0.75">
      <c r="A91" s="215" t="s">
        <v>449</v>
      </c>
      <c r="B91" s="216"/>
      <c r="C91" s="217"/>
      <c r="D91" s="218" t="s">
        <v>448</v>
      </c>
      <c r="E91" s="219"/>
      <c r="F91" s="219"/>
      <c r="G91" s="219"/>
      <c r="H91" s="219"/>
      <c r="I91" s="219"/>
      <c r="J91" s="219"/>
      <c r="K91" s="220"/>
    </row>
    <row r="95" spans="1:11" ht="18.75" x14ac:dyDescent="0.3">
      <c r="F95" s="89" t="s">
        <v>838</v>
      </c>
      <c r="G95" s="90" t="s">
        <v>839</v>
      </c>
      <c r="H95" s="91" t="s">
        <v>840</v>
      </c>
      <c r="I95" s="92" t="s">
        <v>38</v>
      </c>
      <c r="J95" s="93" t="s">
        <v>841</v>
      </c>
    </row>
    <row r="96" spans="1:11" ht="18.75" x14ac:dyDescent="0.3">
      <c r="F96" s="94" t="s">
        <v>18</v>
      </c>
      <c r="G96" s="9">
        <v>2</v>
      </c>
      <c r="H96" s="9">
        <v>2</v>
      </c>
      <c r="I96" s="9">
        <v>3</v>
      </c>
      <c r="J96" s="9">
        <f>SUM(G96:I96)</f>
        <v>7</v>
      </c>
    </row>
    <row r="97" spans="1:10" ht="18.75" x14ac:dyDescent="0.3">
      <c r="F97" s="94" t="s">
        <v>853</v>
      </c>
      <c r="G97" s="9">
        <v>0</v>
      </c>
      <c r="H97" s="9">
        <v>1</v>
      </c>
      <c r="I97" s="9">
        <v>2</v>
      </c>
      <c r="J97" s="9">
        <f t="shared" ref="J97:J98" si="0">SUM(G97:I97)</f>
        <v>3</v>
      </c>
    </row>
    <row r="98" spans="1:10" ht="18.75" x14ac:dyDescent="0.3">
      <c r="F98" s="94" t="s">
        <v>421</v>
      </c>
      <c r="G98" s="9">
        <v>0</v>
      </c>
      <c r="H98" s="9">
        <v>1</v>
      </c>
      <c r="I98" s="9">
        <v>0</v>
      </c>
      <c r="J98" s="9">
        <f t="shared" si="0"/>
        <v>1</v>
      </c>
    </row>
    <row r="99" spans="1:10" ht="18.75" x14ac:dyDescent="0.3">
      <c r="F99" s="9"/>
      <c r="G99" s="9"/>
      <c r="H99" s="9"/>
      <c r="I99" s="9"/>
      <c r="J99" s="87"/>
    </row>
    <row r="100" spans="1:10" ht="18.75" x14ac:dyDescent="0.3">
      <c r="F100" s="95" t="s">
        <v>703</v>
      </c>
      <c r="G100" s="88">
        <f>SUM(G96:G99)</f>
        <v>2</v>
      </c>
      <c r="H100" s="88">
        <f>SUM(H96:H99)</f>
        <v>4</v>
      </c>
      <c r="I100" s="88">
        <f>SUM(I96:I99)</f>
        <v>5</v>
      </c>
      <c r="J100" s="88">
        <f>SUM(J96:J99)</f>
        <v>11</v>
      </c>
    </row>
    <row r="102" spans="1:10" ht="15.75" thickBot="1" x14ac:dyDescent="0.3"/>
    <row r="103" spans="1:10" ht="19.5" customHeight="1" x14ac:dyDescent="0.3">
      <c r="A103" s="175" t="s">
        <v>784</v>
      </c>
      <c r="B103" s="176"/>
      <c r="C103" s="176"/>
      <c r="D103" s="86" t="s">
        <v>817</v>
      </c>
      <c r="E103" s="77">
        <v>11</v>
      </c>
      <c r="F103" s="80">
        <v>1</v>
      </c>
    </row>
    <row r="104" spans="1:10" ht="19.5" customHeight="1" x14ac:dyDescent="0.3">
      <c r="A104" s="178"/>
      <c r="B104" s="179"/>
      <c r="C104" s="179"/>
      <c r="D104" s="84" t="s">
        <v>818</v>
      </c>
      <c r="E104" s="78">
        <v>2</v>
      </c>
      <c r="F104" s="81">
        <f>AVERAGE(E104*F103)/E103</f>
        <v>0.18181818181818182</v>
      </c>
    </row>
    <row r="105" spans="1:10" ht="19.5" customHeight="1" x14ac:dyDescent="0.3">
      <c r="A105" s="178"/>
      <c r="B105" s="179"/>
      <c r="C105" s="179"/>
      <c r="D105" s="83" t="s">
        <v>819</v>
      </c>
      <c r="E105" s="78">
        <v>4</v>
      </c>
      <c r="F105" s="81">
        <f t="shared" ref="F105:F106" si="1">AVERAGE(E105*F104)/E104</f>
        <v>0.36363636363636365</v>
      </c>
    </row>
    <row r="106" spans="1:10" ht="19.5" customHeight="1" thickBot="1" x14ac:dyDescent="0.35">
      <c r="A106" s="181"/>
      <c r="B106" s="182"/>
      <c r="C106" s="182"/>
      <c r="D106" s="85" t="s">
        <v>820</v>
      </c>
      <c r="E106" s="79">
        <v>5</v>
      </c>
      <c r="F106" s="82">
        <f t="shared" si="1"/>
        <v>0.45454545454545459</v>
      </c>
    </row>
  </sheetData>
  <mergeCells count="37">
    <mergeCell ref="A50:A56"/>
    <mergeCell ref="G50:G56"/>
    <mergeCell ref="I50:I56"/>
    <mergeCell ref="A58:A64"/>
    <mergeCell ref="G58:G64"/>
    <mergeCell ref="I58:I64"/>
    <mergeCell ref="A34:A40"/>
    <mergeCell ref="G34:G40"/>
    <mergeCell ref="I34:I40"/>
    <mergeCell ref="A42:A48"/>
    <mergeCell ref="G42:G48"/>
    <mergeCell ref="I42:I48"/>
    <mergeCell ref="A19:A24"/>
    <mergeCell ref="G19:G24"/>
    <mergeCell ref="I19:I24"/>
    <mergeCell ref="A27:A32"/>
    <mergeCell ref="G27:G32"/>
    <mergeCell ref="I27:I32"/>
    <mergeCell ref="A1:K1"/>
    <mergeCell ref="A4:A9"/>
    <mergeCell ref="G4:G9"/>
    <mergeCell ref="I4:I9"/>
    <mergeCell ref="A11:A17"/>
    <mergeCell ref="G11:G17"/>
    <mergeCell ref="I11:I17"/>
    <mergeCell ref="A103:C106"/>
    <mergeCell ref="I66:I72"/>
    <mergeCell ref="A74:A80"/>
    <mergeCell ref="G74:G80"/>
    <mergeCell ref="I74:I80"/>
    <mergeCell ref="A82:A88"/>
    <mergeCell ref="G82:G88"/>
    <mergeCell ref="I82:I88"/>
    <mergeCell ref="A91:C91"/>
    <mergeCell ref="D91:K91"/>
    <mergeCell ref="A66:A72"/>
    <mergeCell ref="G66:G72"/>
  </mergeCells>
  <pageMargins left="0.70866141732283472" right="0.70866141732283472" top="0.78740157480314965" bottom="0.78740157480314965" header="0.31496062992125984" footer="0.31496062992125984"/>
  <pageSetup paperSize="8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zoomScale="120" zoomScaleNormal="120" workbookViewId="0">
      <selection activeCell="H157" sqref="H157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463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44621</v>
      </c>
      <c r="C4" s="5" t="s">
        <v>35</v>
      </c>
      <c r="D4" s="46" t="s">
        <v>451</v>
      </c>
      <c r="E4" s="9" t="s">
        <v>317</v>
      </c>
      <c r="F4" s="10"/>
      <c r="G4" s="202" t="s">
        <v>43</v>
      </c>
      <c r="H4" s="11"/>
      <c r="I4" s="203" t="s">
        <v>452</v>
      </c>
      <c r="J4" s="17">
        <v>3352</v>
      </c>
      <c r="K4" s="50">
        <f>SUM(J4)</f>
        <v>3352</v>
      </c>
    </row>
    <row r="5" spans="1:11" ht="18.75" customHeight="1" x14ac:dyDescent="0.3">
      <c r="A5" s="189"/>
      <c r="B5" s="7"/>
      <c r="C5" s="8"/>
      <c r="D5" s="46" t="s">
        <v>450</v>
      </c>
      <c r="E5" s="9" t="s">
        <v>21</v>
      </c>
      <c r="F5" s="10" t="s">
        <v>12</v>
      </c>
      <c r="G5" s="214"/>
      <c r="H5" s="11" t="s">
        <v>68</v>
      </c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0" t="s">
        <v>12</v>
      </c>
      <c r="G6" s="214"/>
      <c r="H6" s="11" t="s">
        <v>52</v>
      </c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3" t="s">
        <v>14</v>
      </c>
      <c r="G7" s="214"/>
      <c r="H7" s="11" t="s">
        <v>55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0" t="s">
        <v>12</v>
      </c>
      <c r="G8" s="214"/>
      <c r="H8" s="11" t="s">
        <v>93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0" t="s">
        <v>12</v>
      </c>
      <c r="G9" s="214"/>
      <c r="H9" s="11" t="s">
        <v>63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0" t="s">
        <v>12</v>
      </c>
      <c r="G10" s="214"/>
      <c r="H10" s="11" t="s">
        <v>33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x14ac:dyDescent="0.35">
      <c r="A12" s="188">
        <v>2</v>
      </c>
      <c r="B12" s="4">
        <v>44623</v>
      </c>
      <c r="C12" s="5" t="s">
        <v>35</v>
      </c>
      <c r="D12" s="46" t="s">
        <v>453</v>
      </c>
      <c r="E12" s="9" t="s">
        <v>317</v>
      </c>
      <c r="F12" s="10"/>
      <c r="G12" s="202" t="s">
        <v>43</v>
      </c>
      <c r="H12" s="11"/>
      <c r="I12" s="203" t="s">
        <v>452</v>
      </c>
      <c r="J12" s="17">
        <v>1098</v>
      </c>
      <c r="K12" s="50">
        <f>SUM(K4,J12)</f>
        <v>4450</v>
      </c>
    </row>
    <row r="13" spans="1:11" ht="18.75" x14ac:dyDescent="0.3">
      <c r="A13" s="189"/>
      <c r="B13" s="7"/>
      <c r="C13" s="8"/>
      <c r="D13" s="46" t="s">
        <v>454</v>
      </c>
      <c r="E13" s="9" t="s">
        <v>21</v>
      </c>
      <c r="F13" s="10"/>
      <c r="G13" s="214"/>
      <c r="H13" s="11"/>
      <c r="I13" s="193"/>
      <c r="J13" s="12"/>
      <c r="K13" s="47"/>
    </row>
    <row r="14" spans="1:11" ht="18.75" x14ac:dyDescent="0.3">
      <c r="A14" s="189"/>
      <c r="B14" s="7"/>
      <c r="C14" s="8"/>
      <c r="D14" s="9"/>
      <c r="E14" s="9" t="s">
        <v>4</v>
      </c>
      <c r="F14" s="10"/>
      <c r="G14" s="214"/>
      <c r="H14" s="11"/>
      <c r="I14" s="193"/>
      <c r="J14" s="12"/>
      <c r="K14" s="47"/>
    </row>
    <row r="15" spans="1:11" ht="18.75" x14ac:dyDescent="0.3">
      <c r="A15" s="189"/>
      <c r="B15" s="7"/>
      <c r="C15" s="8"/>
      <c r="D15" s="9"/>
      <c r="E15" s="9" t="s">
        <v>5</v>
      </c>
      <c r="F15" s="10" t="s">
        <v>12</v>
      </c>
      <c r="G15" s="214"/>
      <c r="H15" s="11" t="s">
        <v>55</v>
      </c>
      <c r="I15" s="193"/>
      <c r="J15" s="12"/>
      <c r="K15" s="47"/>
    </row>
    <row r="16" spans="1:11" ht="18.75" x14ac:dyDescent="0.3">
      <c r="A16" s="189"/>
      <c r="B16" s="7"/>
      <c r="C16" s="8"/>
      <c r="D16" s="9"/>
      <c r="E16" s="9" t="s">
        <v>6</v>
      </c>
      <c r="F16" s="10" t="s">
        <v>12</v>
      </c>
      <c r="G16" s="214"/>
      <c r="H16" s="11" t="s">
        <v>45</v>
      </c>
      <c r="I16" s="193"/>
      <c r="J16" s="12"/>
      <c r="K16" s="47"/>
    </row>
    <row r="17" spans="1:11" ht="18.75" x14ac:dyDescent="0.3">
      <c r="A17" s="189"/>
      <c r="B17" s="7"/>
      <c r="C17" s="8"/>
      <c r="D17" s="9"/>
      <c r="E17" s="9" t="s">
        <v>7</v>
      </c>
      <c r="F17" s="10" t="s">
        <v>12</v>
      </c>
      <c r="G17" s="214"/>
      <c r="H17" s="11" t="s">
        <v>26</v>
      </c>
      <c r="I17" s="193"/>
      <c r="J17" s="12"/>
      <c r="K17" s="47"/>
    </row>
    <row r="18" spans="1:11" ht="19.5" thickBot="1" x14ac:dyDescent="0.35">
      <c r="A18" s="201"/>
      <c r="B18" s="34"/>
      <c r="C18" s="19"/>
      <c r="D18" s="20"/>
      <c r="E18" s="20" t="s">
        <v>72</v>
      </c>
      <c r="F18" s="10" t="s">
        <v>12</v>
      </c>
      <c r="G18" s="214"/>
      <c r="H18" s="11" t="s">
        <v>455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x14ac:dyDescent="0.35">
      <c r="A20" s="188">
        <v>3</v>
      </c>
      <c r="B20" s="4">
        <v>44623</v>
      </c>
      <c r="C20" s="5" t="s">
        <v>23</v>
      </c>
      <c r="D20" s="46" t="s">
        <v>456</v>
      </c>
      <c r="E20" s="9" t="s">
        <v>317</v>
      </c>
      <c r="F20" s="10"/>
      <c r="G20" s="202" t="s">
        <v>43</v>
      </c>
      <c r="H20" s="11"/>
      <c r="I20" s="203" t="s">
        <v>18</v>
      </c>
      <c r="J20" s="17">
        <v>6451</v>
      </c>
      <c r="K20" s="50">
        <f>SUM(K12,J20)</f>
        <v>10901</v>
      </c>
    </row>
    <row r="21" spans="1:11" ht="18.75" x14ac:dyDescent="0.3">
      <c r="A21" s="189"/>
      <c r="B21" s="7"/>
      <c r="C21" s="8"/>
      <c r="D21" s="46" t="s">
        <v>240</v>
      </c>
      <c r="E21" s="9" t="s">
        <v>21</v>
      </c>
      <c r="F21" s="10"/>
      <c r="G21" s="214"/>
      <c r="H21" s="11"/>
      <c r="I21" s="193"/>
      <c r="J21" s="12"/>
      <c r="K21" s="47"/>
    </row>
    <row r="22" spans="1:11" ht="18.75" x14ac:dyDescent="0.3">
      <c r="A22" s="189"/>
      <c r="B22" s="7"/>
      <c r="C22" s="8"/>
      <c r="D22" s="7" t="s">
        <v>371</v>
      </c>
      <c r="E22" s="9" t="s">
        <v>4</v>
      </c>
      <c r="F22" s="10" t="s">
        <v>12</v>
      </c>
      <c r="G22" s="214"/>
      <c r="H22" s="11" t="s">
        <v>17</v>
      </c>
      <c r="I22" s="193"/>
      <c r="J22" s="12"/>
      <c r="K22" s="47"/>
    </row>
    <row r="23" spans="1:11" ht="18.75" x14ac:dyDescent="0.3">
      <c r="A23" s="189"/>
      <c r="B23" s="7"/>
      <c r="C23" s="8"/>
      <c r="D23" s="9" t="s">
        <v>372</v>
      </c>
      <c r="E23" s="9" t="s">
        <v>5</v>
      </c>
      <c r="F23" s="10" t="s">
        <v>12</v>
      </c>
      <c r="G23" s="214"/>
      <c r="H23" s="11" t="s">
        <v>16</v>
      </c>
      <c r="I23" s="193"/>
      <c r="J23" s="12"/>
      <c r="K23" s="47"/>
    </row>
    <row r="24" spans="1:11" ht="18.75" x14ac:dyDescent="0.3">
      <c r="A24" s="189"/>
      <c r="B24" s="7"/>
      <c r="C24" s="8"/>
      <c r="D24" s="9" t="s">
        <v>409</v>
      </c>
      <c r="E24" s="9" t="s">
        <v>6</v>
      </c>
      <c r="F24" s="10" t="s">
        <v>12</v>
      </c>
      <c r="G24" s="214"/>
      <c r="H24" s="11" t="s">
        <v>135</v>
      </c>
      <c r="I24" s="193"/>
      <c r="J24" s="12"/>
      <c r="K24" s="47"/>
    </row>
    <row r="25" spans="1:11" ht="18.75" x14ac:dyDescent="0.3">
      <c r="A25" s="189"/>
      <c r="B25" s="7"/>
      <c r="C25" s="8"/>
      <c r="D25" s="7" t="s">
        <v>457</v>
      </c>
      <c r="E25" s="9" t="s">
        <v>7</v>
      </c>
      <c r="F25" s="13" t="s">
        <v>14</v>
      </c>
      <c r="G25" s="214"/>
      <c r="H25" s="11" t="s">
        <v>16</v>
      </c>
      <c r="I25" s="193"/>
      <c r="J25" s="12"/>
      <c r="K25" s="47"/>
    </row>
    <row r="26" spans="1:11" ht="19.5" thickBot="1" x14ac:dyDescent="0.35">
      <c r="A26" s="201"/>
      <c r="B26" s="34"/>
      <c r="C26" s="19"/>
      <c r="D26" s="20"/>
      <c r="E26" s="20" t="s">
        <v>72</v>
      </c>
      <c r="F26" s="13" t="s">
        <v>14</v>
      </c>
      <c r="G26" s="214"/>
      <c r="H26" s="11" t="s">
        <v>63</v>
      </c>
      <c r="I26" s="204"/>
      <c r="J26" s="23"/>
      <c r="K26" s="51"/>
    </row>
    <row r="27" spans="1:11" ht="19.5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x14ac:dyDescent="0.35">
      <c r="A28" s="188">
        <v>4</v>
      </c>
      <c r="B28" s="4">
        <v>44624</v>
      </c>
      <c r="C28" s="5" t="s">
        <v>23</v>
      </c>
      <c r="D28" s="46" t="s">
        <v>441</v>
      </c>
      <c r="E28" s="9" t="s">
        <v>317</v>
      </c>
      <c r="F28" s="10"/>
      <c r="G28" s="202" t="s">
        <v>43</v>
      </c>
      <c r="H28" s="11"/>
      <c r="I28" s="203" t="s">
        <v>30</v>
      </c>
      <c r="J28" s="17">
        <v>6505</v>
      </c>
      <c r="K28" s="50">
        <f>SUM(K20,J28)</f>
        <v>17406</v>
      </c>
    </row>
    <row r="29" spans="1:11" ht="18.75" x14ac:dyDescent="0.3">
      <c r="A29" s="189"/>
      <c r="B29" s="7"/>
      <c r="C29" s="8"/>
      <c r="D29" s="46" t="s">
        <v>442</v>
      </c>
      <c r="E29" s="9" t="s">
        <v>21</v>
      </c>
      <c r="F29" s="10"/>
      <c r="G29" s="214"/>
      <c r="H29" s="11"/>
      <c r="I29" s="193"/>
      <c r="J29" s="12"/>
      <c r="K29" s="47"/>
    </row>
    <row r="30" spans="1:11" ht="18.75" x14ac:dyDescent="0.3">
      <c r="A30" s="189"/>
      <c r="B30" s="7"/>
      <c r="C30" s="8"/>
      <c r="D30" s="7" t="s">
        <v>458</v>
      </c>
      <c r="E30" s="9" t="s">
        <v>4</v>
      </c>
      <c r="F30" s="10" t="s">
        <v>12</v>
      </c>
      <c r="G30" s="214"/>
      <c r="H30" s="11" t="s">
        <v>86</v>
      </c>
      <c r="I30" s="193"/>
      <c r="J30" s="12"/>
      <c r="K30" s="47"/>
    </row>
    <row r="31" spans="1:11" ht="18.75" x14ac:dyDescent="0.3">
      <c r="A31" s="189"/>
      <c r="B31" s="7"/>
      <c r="C31" s="8"/>
      <c r="D31" s="9"/>
      <c r="E31" s="9" t="s">
        <v>5</v>
      </c>
      <c r="F31" s="13" t="s">
        <v>14</v>
      </c>
      <c r="G31" s="214"/>
      <c r="H31" s="11" t="s">
        <v>65</v>
      </c>
      <c r="I31" s="193"/>
      <c r="J31" s="12"/>
      <c r="K31" s="47"/>
    </row>
    <row r="32" spans="1:11" ht="18.75" x14ac:dyDescent="0.3">
      <c r="A32" s="189"/>
      <c r="B32" s="7"/>
      <c r="C32" s="8"/>
      <c r="D32" s="9"/>
      <c r="E32" s="9" t="s">
        <v>6</v>
      </c>
      <c r="F32" s="10" t="s">
        <v>12</v>
      </c>
      <c r="G32" s="214"/>
      <c r="H32" s="11" t="s">
        <v>17</v>
      </c>
      <c r="I32" s="193"/>
      <c r="J32" s="12"/>
      <c r="K32" s="47"/>
    </row>
    <row r="33" spans="1:11" ht="18.75" x14ac:dyDescent="0.3">
      <c r="A33" s="189"/>
      <c r="B33" s="7"/>
      <c r="C33" s="8"/>
      <c r="D33" s="7"/>
      <c r="E33" s="9" t="s">
        <v>7</v>
      </c>
      <c r="F33" s="10" t="s">
        <v>12</v>
      </c>
      <c r="G33" s="214"/>
      <c r="H33" s="11" t="s">
        <v>65</v>
      </c>
      <c r="I33" s="193"/>
      <c r="J33" s="12"/>
      <c r="K33" s="47"/>
    </row>
    <row r="34" spans="1:11" ht="19.5" thickBot="1" x14ac:dyDescent="0.35">
      <c r="A34" s="201"/>
      <c r="B34" s="34"/>
      <c r="C34" s="19"/>
      <c r="D34" s="20"/>
      <c r="E34" s="20" t="s">
        <v>72</v>
      </c>
      <c r="F34" s="13" t="s">
        <v>14</v>
      </c>
      <c r="G34" s="214"/>
      <c r="H34" s="11" t="s">
        <v>17</v>
      </c>
      <c r="I34" s="204"/>
      <c r="J34" s="23"/>
      <c r="K34" s="51"/>
    </row>
    <row r="35" spans="1:11" ht="19.5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44630</v>
      </c>
      <c r="C36" s="5" t="s">
        <v>23</v>
      </c>
      <c r="D36" s="46" t="s">
        <v>469</v>
      </c>
      <c r="E36" s="9" t="s">
        <v>317</v>
      </c>
      <c r="F36" s="10"/>
      <c r="G36" s="205" t="s">
        <v>32</v>
      </c>
      <c r="H36" s="11"/>
      <c r="I36" s="203" t="s">
        <v>18</v>
      </c>
      <c r="J36" s="17">
        <v>36143</v>
      </c>
      <c r="K36" s="50">
        <f>SUM(K28,J36)</f>
        <v>53549</v>
      </c>
    </row>
    <row r="37" spans="1:11" ht="18.75" customHeight="1" x14ac:dyDescent="0.3">
      <c r="A37" s="189"/>
      <c r="B37" s="7"/>
      <c r="C37" s="8"/>
      <c r="D37" s="46" t="s">
        <v>470</v>
      </c>
      <c r="E37" s="9" t="s">
        <v>21</v>
      </c>
      <c r="F37" s="10" t="s">
        <v>12</v>
      </c>
      <c r="G37" s="196"/>
      <c r="H37" s="11" t="s">
        <v>133</v>
      </c>
      <c r="I37" s="193"/>
      <c r="J37" s="12"/>
      <c r="K37" s="47"/>
    </row>
    <row r="38" spans="1:11" ht="18.75" customHeight="1" x14ac:dyDescent="0.3">
      <c r="A38" s="189"/>
      <c r="B38" s="7"/>
      <c r="C38" s="8"/>
      <c r="D38" s="7"/>
      <c r="E38" s="9" t="s">
        <v>4</v>
      </c>
      <c r="F38" s="13" t="s">
        <v>14</v>
      </c>
      <c r="G38" s="196"/>
      <c r="H38" s="11" t="s">
        <v>86</v>
      </c>
      <c r="I38" s="193"/>
      <c r="J38" s="12"/>
      <c r="K38" s="47"/>
    </row>
    <row r="39" spans="1:11" ht="18.75" customHeight="1" x14ac:dyDescent="0.3">
      <c r="A39" s="189"/>
      <c r="B39" s="7"/>
      <c r="C39" s="8"/>
      <c r="D39" s="9"/>
      <c r="E39" s="9" t="s">
        <v>5</v>
      </c>
      <c r="F39" s="13" t="s">
        <v>14</v>
      </c>
      <c r="G39" s="196"/>
      <c r="H39" s="11" t="s">
        <v>47</v>
      </c>
      <c r="I39" s="193"/>
      <c r="J39" s="12"/>
      <c r="K39" s="47"/>
    </row>
    <row r="40" spans="1:11" ht="18.75" customHeight="1" x14ac:dyDescent="0.3">
      <c r="A40" s="189"/>
      <c r="B40" s="7"/>
      <c r="C40" s="8"/>
      <c r="D40" s="9"/>
      <c r="E40" s="9" t="s">
        <v>6</v>
      </c>
      <c r="F40" s="13" t="s">
        <v>14</v>
      </c>
      <c r="G40" s="196"/>
      <c r="H40" s="11" t="s">
        <v>86</v>
      </c>
      <c r="I40" s="193"/>
      <c r="J40" s="12"/>
      <c r="K40" s="47"/>
    </row>
    <row r="41" spans="1:11" ht="18.75" customHeight="1" x14ac:dyDescent="0.3">
      <c r="A41" s="189"/>
      <c r="B41" s="7"/>
      <c r="C41" s="8"/>
      <c r="D41" s="7"/>
      <c r="E41" s="9" t="s">
        <v>7</v>
      </c>
      <c r="F41" s="10" t="s">
        <v>12</v>
      </c>
      <c r="G41" s="196"/>
      <c r="H41" s="11" t="s">
        <v>47</v>
      </c>
      <c r="I41" s="193"/>
      <c r="J41" s="12"/>
      <c r="K41" s="47"/>
    </row>
    <row r="42" spans="1:11" ht="19.5" customHeight="1" thickBot="1" x14ac:dyDescent="0.35">
      <c r="A42" s="201"/>
      <c r="B42" s="34"/>
      <c r="C42" s="19"/>
      <c r="D42" s="20"/>
      <c r="E42" s="20" t="s">
        <v>72</v>
      </c>
      <c r="F42" s="13" t="s">
        <v>14</v>
      </c>
      <c r="G42" s="211"/>
      <c r="H42" s="11" t="s">
        <v>25</v>
      </c>
      <c r="I42" s="204"/>
      <c r="J42" s="23"/>
      <c r="K42" s="51"/>
    </row>
    <row r="43" spans="1:11" ht="19.5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44633</v>
      </c>
      <c r="C44" s="5" t="s">
        <v>104</v>
      </c>
      <c r="D44" s="46" t="s">
        <v>471</v>
      </c>
      <c r="E44" s="9" t="s">
        <v>317</v>
      </c>
      <c r="F44" s="10"/>
      <c r="G44" s="206" t="s">
        <v>38</v>
      </c>
      <c r="H44" s="11"/>
      <c r="I44" s="203" t="s">
        <v>18</v>
      </c>
      <c r="J44" s="17">
        <v>9799</v>
      </c>
      <c r="K44" s="50">
        <f>SUM(K36,J44)</f>
        <v>63348</v>
      </c>
    </row>
    <row r="45" spans="1:11" ht="18.75" customHeight="1" x14ac:dyDescent="0.3">
      <c r="A45" s="189"/>
      <c r="B45" s="7"/>
      <c r="C45" s="8"/>
      <c r="D45" s="46" t="s">
        <v>472</v>
      </c>
      <c r="E45" s="9" t="s">
        <v>21</v>
      </c>
      <c r="F45" s="10"/>
      <c r="G45" s="212"/>
      <c r="H45" s="11"/>
      <c r="I45" s="193"/>
      <c r="J45" s="12"/>
      <c r="K45" s="47"/>
    </row>
    <row r="46" spans="1:11" ht="18.75" customHeight="1" x14ac:dyDescent="0.3">
      <c r="A46" s="189"/>
      <c r="B46" s="7"/>
      <c r="C46" s="8"/>
      <c r="D46" s="7"/>
      <c r="E46" s="9" t="s">
        <v>4</v>
      </c>
      <c r="F46" s="10" t="s">
        <v>12</v>
      </c>
      <c r="G46" s="212"/>
      <c r="H46" s="11" t="s">
        <v>133</v>
      </c>
      <c r="I46" s="193"/>
      <c r="J46" s="12"/>
      <c r="K46" s="47"/>
    </row>
    <row r="47" spans="1:11" ht="18.75" customHeight="1" x14ac:dyDescent="0.3">
      <c r="A47" s="189"/>
      <c r="B47" s="7"/>
      <c r="C47" s="8"/>
      <c r="D47" s="9"/>
      <c r="E47" s="9" t="s">
        <v>5</v>
      </c>
      <c r="F47" s="10" t="s">
        <v>12</v>
      </c>
      <c r="G47" s="212"/>
      <c r="H47" s="11" t="s">
        <v>17</v>
      </c>
      <c r="I47" s="193"/>
      <c r="J47" s="12"/>
      <c r="K47" s="47"/>
    </row>
    <row r="48" spans="1:11" ht="18.75" customHeight="1" x14ac:dyDescent="0.3">
      <c r="A48" s="189"/>
      <c r="B48" s="7"/>
      <c r="C48" s="8"/>
      <c r="D48" s="9"/>
      <c r="E48" s="9" t="s">
        <v>6</v>
      </c>
      <c r="F48" s="13" t="s">
        <v>14</v>
      </c>
      <c r="G48" s="212"/>
      <c r="H48" s="11" t="s">
        <v>133</v>
      </c>
      <c r="I48" s="193"/>
      <c r="J48" s="12"/>
      <c r="K48" s="47"/>
    </row>
    <row r="49" spans="1:11" ht="18.75" customHeight="1" x14ac:dyDescent="0.3">
      <c r="A49" s="189"/>
      <c r="B49" s="7"/>
      <c r="C49" s="8"/>
      <c r="D49" s="7"/>
      <c r="E49" s="9" t="s">
        <v>7</v>
      </c>
      <c r="F49" s="13" t="s">
        <v>14</v>
      </c>
      <c r="G49" s="212"/>
      <c r="H49" s="11" t="s">
        <v>17</v>
      </c>
      <c r="I49" s="193"/>
      <c r="J49" s="12"/>
      <c r="K49" s="47"/>
    </row>
    <row r="50" spans="1:11" ht="19.5" customHeight="1" thickBot="1" x14ac:dyDescent="0.35">
      <c r="A50" s="201"/>
      <c r="B50" s="34"/>
      <c r="C50" s="19"/>
      <c r="D50" s="20"/>
      <c r="E50" s="20" t="s">
        <v>72</v>
      </c>
      <c r="F50" s="10" t="s">
        <v>12</v>
      </c>
      <c r="G50" s="213"/>
      <c r="H50" s="11" t="s">
        <v>88</v>
      </c>
      <c r="I50" s="204"/>
      <c r="J50" s="23"/>
      <c r="K50" s="51"/>
    </row>
    <row r="51" spans="1:11" ht="19.5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44634</v>
      </c>
      <c r="C52" s="5" t="s">
        <v>104</v>
      </c>
      <c r="D52" s="46" t="s">
        <v>473</v>
      </c>
      <c r="E52" s="9" t="s">
        <v>317</v>
      </c>
      <c r="F52" s="10"/>
      <c r="G52" s="202" t="s">
        <v>43</v>
      </c>
      <c r="H52" s="11"/>
      <c r="I52" s="203" t="s">
        <v>18</v>
      </c>
      <c r="J52" s="17">
        <v>7657</v>
      </c>
      <c r="K52" s="50">
        <f>SUM(K44,J52)</f>
        <v>71005</v>
      </c>
    </row>
    <row r="53" spans="1:11" ht="21" customHeight="1" x14ac:dyDescent="0.3">
      <c r="A53" s="189"/>
      <c r="B53" s="7"/>
      <c r="C53" s="8"/>
      <c r="D53" s="46" t="s">
        <v>474</v>
      </c>
      <c r="E53" s="9" t="s">
        <v>21</v>
      </c>
      <c r="F53" s="10"/>
      <c r="G53" s="214"/>
      <c r="H53" s="11"/>
      <c r="I53" s="193"/>
      <c r="J53" s="12"/>
      <c r="K53" s="47"/>
    </row>
    <row r="54" spans="1:11" ht="21" customHeight="1" x14ac:dyDescent="0.3">
      <c r="A54" s="189"/>
      <c r="B54" s="7"/>
      <c r="C54" s="8"/>
      <c r="D54" s="7"/>
      <c r="E54" s="9" t="s">
        <v>4</v>
      </c>
      <c r="F54" s="13" t="s">
        <v>14</v>
      </c>
      <c r="G54" s="214"/>
      <c r="H54" s="11" t="s">
        <v>47</v>
      </c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0" t="s">
        <v>12</v>
      </c>
      <c r="G55" s="214"/>
      <c r="H55" s="11" t="s">
        <v>16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3" t="s">
        <v>14</v>
      </c>
      <c r="G56" s="214"/>
      <c r="H56" s="11" t="s">
        <v>47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7"/>
      <c r="E57" s="9" t="s">
        <v>7</v>
      </c>
      <c r="F57" s="10" t="s">
        <v>12</v>
      </c>
      <c r="G57" s="214"/>
      <c r="H57" s="11" t="s">
        <v>16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65" t="s">
        <v>77</v>
      </c>
      <c r="G58" s="214"/>
      <c r="H58" s="11" t="s">
        <v>86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44634</v>
      </c>
      <c r="C60" s="5" t="s">
        <v>35</v>
      </c>
      <c r="D60" s="46" t="s">
        <v>475</v>
      </c>
      <c r="E60" s="9" t="s">
        <v>317</v>
      </c>
      <c r="F60" s="10"/>
      <c r="G60" s="205" t="s">
        <v>32</v>
      </c>
      <c r="H60" s="11"/>
      <c r="I60" s="203" t="s">
        <v>18</v>
      </c>
      <c r="J60" s="17">
        <v>25982</v>
      </c>
      <c r="K60" s="50">
        <f>SUM(K52,J60)</f>
        <v>96987</v>
      </c>
    </row>
    <row r="61" spans="1:11" ht="21" customHeight="1" x14ac:dyDescent="0.3">
      <c r="A61" s="189"/>
      <c r="B61" s="7"/>
      <c r="C61" s="8"/>
      <c r="D61" s="46" t="s">
        <v>476</v>
      </c>
      <c r="E61" s="9" t="s">
        <v>21</v>
      </c>
      <c r="F61" s="13" t="s">
        <v>14</v>
      </c>
      <c r="G61" s="196"/>
      <c r="H61" s="11" t="s">
        <v>93</v>
      </c>
      <c r="I61" s="193"/>
      <c r="J61" s="12"/>
      <c r="K61" s="47"/>
    </row>
    <row r="62" spans="1:11" ht="21" customHeight="1" x14ac:dyDescent="0.3">
      <c r="A62" s="189"/>
      <c r="B62" s="7"/>
      <c r="C62" s="8"/>
      <c r="D62" s="7"/>
      <c r="E62" s="9" t="s">
        <v>4</v>
      </c>
      <c r="F62" s="13" t="s">
        <v>14</v>
      </c>
      <c r="G62" s="196"/>
      <c r="H62" s="11" t="s">
        <v>56</v>
      </c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0" t="s">
        <v>12</v>
      </c>
      <c r="G63" s="196"/>
      <c r="H63" s="11" t="s">
        <v>52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3" t="s">
        <v>14</v>
      </c>
      <c r="G64" s="196"/>
      <c r="H64" s="11" t="s">
        <v>63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7"/>
      <c r="E65" s="9" t="s">
        <v>7</v>
      </c>
      <c r="F65" s="10" t="s">
        <v>12</v>
      </c>
      <c r="G65" s="196"/>
      <c r="H65" s="11" t="s">
        <v>52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3" t="s">
        <v>14</v>
      </c>
      <c r="G66" s="211"/>
      <c r="H66" s="11" t="s">
        <v>39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44637</v>
      </c>
      <c r="C68" s="5" t="s">
        <v>35</v>
      </c>
      <c r="D68" s="46" t="s">
        <v>477</v>
      </c>
      <c r="E68" s="9" t="s">
        <v>317</v>
      </c>
      <c r="F68" s="10" t="s">
        <v>12</v>
      </c>
      <c r="G68" s="202" t="s">
        <v>43</v>
      </c>
      <c r="H68" s="11" t="s">
        <v>247</v>
      </c>
      <c r="I68" s="203" t="s">
        <v>479</v>
      </c>
      <c r="J68" s="17">
        <v>5675</v>
      </c>
      <c r="K68" s="50">
        <f>SUM(K60,J68)</f>
        <v>102662</v>
      </c>
    </row>
    <row r="69" spans="1:11" ht="21" customHeight="1" x14ac:dyDescent="0.3">
      <c r="A69" s="189"/>
      <c r="B69" s="7"/>
      <c r="C69" s="8"/>
      <c r="D69" s="46" t="s">
        <v>478</v>
      </c>
      <c r="E69" s="9" t="s">
        <v>21</v>
      </c>
      <c r="F69" s="10" t="s">
        <v>12</v>
      </c>
      <c r="G69" s="214"/>
      <c r="H69" s="11" t="s">
        <v>65</v>
      </c>
      <c r="I69" s="193"/>
      <c r="J69" s="12"/>
      <c r="K69" s="47"/>
    </row>
    <row r="70" spans="1:11" ht="21" customHeight="1" x14ac:dyDescent="0.3">
      <c r="A70" s="189"/>
      <c r="B70" s="7"/>
      <c r="C70" s="8"/>
      <c r="D70" s="7"/>
      <c r="E70" s="9" t="s">
        <v>4</v>
      </c>
      <c r="F70" s="10" t="s">
        <v>12</v>
      </c>
      <c r="G70" s="214"/>
      <c r="H70" s="11" t="s">
        <v>48</v>
      </c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3" t="s">
        <v>14</v>
      </c>
      <c r="G71" s="214"/>
      <c r="H71" s="11" t="s">
        <v>88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0" t="s">
        <v>12</v>
      </c>
      <c r="G72" s="214"/>
      <c r="H72" s="11" t="s">
        <v>48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7"/>
      <c r="E73" s="9" t="s">
        <v>7</v>
      </c>
      <c r="F73" s="13" t="s">
        <v>14</v>
      </c>
      <c r="G73" s="214"/>
      <c r="H73" s="11" t="s">
        <v>88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10" t="s">
        <v>12</v>
      </c>
      <c r="G74" s="214"/>
      <c r="H74" s="11" t="s">
        <v>88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44637</v>
      </c>
      <c r="C76" s="5" t="s">
        <v>23</v>
      </c>
      <c r="D76" s="46" t="s">
        <v>480</v>
      </c>
      <c r="E76" s="9" t="s">
        <v>317</v>
      </c>
      <c r="F76" s="10"/>
      <c r="G76" s="205" t="s">
        <v>32</v>
      </c>
      <c r="H76" s="11"/>
      <c r="I76" s="203" t="s">
        <v>18</v>
      </c>
      <c r="J76" s="17">
        <v>23871</v>
      </c>
      <c r="K76" s="50">
        <f>SUM(K68,J76)</f>
        <v>126533</v>
      </c>
    </row>
    <row r="77" spans="1:11" ht="21" customHeight="1" x14ac:dyDescent="0.3">
      <c r="A77" s="189"/>
      <c r="B77" s="7"/>
      <c r="C77" s="8"/>
      <c r="D77" s="46" t="s">
        <v>89</v>
      </c>
      <c r="E77" s="9" t="s">
        <v>21</v>
      </c>
      <c r="F77" s="10"/>
      <c r="G77" s="196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7"/>
      <c r="E78" s="9" t="s">
        <v>4</v>
      </c>
      <c r="F78" s="10" t="s">
        <v>12</v>
      </c>
      <c r="G78" s="196"/>
      <c r="H78" s="11" t="s">
        <v>48</v>
      </c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3" t="s">
        <v>14</v>
      </c>
      <c r="G79" s="196"/>
      <c r="H79" s="11" t="s">
        <v>57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0" t="s">
        <v>12</v>
      </c>
      <c r="G80" s="196"/>
      <c r="H80" s="11" t="s">
        <v>27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7"/>
      <c r="E81" s="9" t="s">
        <v>7</v>
      </c>
      <c r="F81" s="13" t="s">
        <v>14</v>
      </c>
      <c r="G81" s="196"/>
      <c r="H81" s="11" t="s">
        <v>44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10" t="s">
        <v>12</v>
      </c>
      <c r="G82" s="211"/>
      <c r="H82" s="11" t="s">
        <v>33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44639</v>
      </c>
      <c r="C84" s="5" t="s">
        <v>23</v>
      </c>
      <c r="D84" s="46" t="s">
        <v>481</v>
      </c>
      <c r="E84" s="9" t="s">
        <v>317</v>
      </c>
      <c r="F84" s="10"/>
      <c r="G84" s="205" t="s">
        <v>32</v>
      </c>
      <c r="H84" s="11"/>
      <c r="I84" s="203" t="s">
        <v>18</v>
      </c>
      <c r="J84" s="17">
        <v>33188</v>
      </c>
      <c r="K84" s="50">
        <f>SUM(K76,J84)</f>
        <v>159721</v>
      </c>
    </row>
    <row r="85" spans="1:11" ht="21" customHeight="1" x14ac:dyDescent="0.3">
      <c r="A85" s="189"/>
      <c r="B85" s="7"/>
      <c r="C85" s="8"/>
      <c r="D85" s="46" t="s">
        <v>482</v>
      </c>
      <c r="E85" s="9" t="s">
        <v>21</v>
      </c>
      <c r="F85" s="10"/>
      <c r="G85" s="196"/>
      <c r="H85" s="11"/>
      <c r="I85" s="193"/>
      <c r="J85" s="12"/>
      <c r="K85" s="47"/>
    </row>
    <row r="86" spans="1:11" ht="21" customHeight="1" x14ac:dyDescent="0.3">
      <c r="A86" s="189"/>
      <c r="B86" s="7"/>
      <c r="C86" s="8"/>
      <c r="D86" s="7"/>
      <c r="E86" s="9" t="s">
        <v>4</v>
      </c>
      <c r="F86" s="13" t="s">
        <v>14</v>
      </c>
      <c r="G86" s="196"/>
      <c r="H86" s="11" t="s">
        <v>101</v>
      </c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0" t="s">
        <v>12</v>
      </c>
      <c r="G87" s="196"/>
      <c r="H87" s="11" t="s">
        <v>65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3" t="s">
        <v>14</v>
      </c>
      <c r="G88" s="196"/>
      <c r="H88" s="11" t="s">
        <v>101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7"/>
      <c r="E89" s="9" t="s">
        <v>7</v>
      </c>
      <c r="F89" s="13" t="s">
        <v>14</v>
      </c>
      <c r="G89" s="196"/>
      <c r="H89" s="11" t="s">
        <v>57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13" t="s">
        <v>14</v>
      </c>
      <c r="G90" s="211"/>
      <c r="H90" s="11" t="s">
        <v>17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44641</v>
      </c>
      <c r="C92" s="5" t="s">
        <v>23</v>
      </c>
      <c r="D92" s="46" t="s">
        <v>486</v>
      </c>
      <c r="E92" s="9" t="s">
        <v>317</v>
      </c>
      <c r="F92" s="10"/>
      <c r="G92" s="202" t="s">
        <v>43</v>
      </c>
      <c r="H92" s="11"/>
      <c r="I92" s="203" t="s">
        <v>18</v>
      </c>
      <c r="J92" s="17">
        <v>8253</v>
      </c>
      <c r="K92" s="50">
        <f>SUM(K84,J92)</f>
        <v>167974</v>
      </c>
    </row>
    <row r="93" spans="1:11" ht="21" customHeight="1" x14ac:dyDescent="0.3">
      <c r="A93" s="189"/>
      <c r="B93" s="7"/>
      <c r="C93" s="8"/>
      <c r="D93" s="46" t="s">
        <v>483</v>
      </c>
      <c r="E93" s="9" t="s">
        <v>21</v>
      </c>
      <c r="F93" s="13" t="s">
        <v>14</v>
      </c>
      <c r="G93" s="214"/>
      <c r="H93" s="11" t="s">
        <v>68</v>
      </c>
      <c r="I93" s="193"/>
      <c r="J93" s="12"/>
      <c r="K93" s="47"/>
    </row>
    <row r="94" spans="1:11" ht="21" customHeight="1" x14ac:dyDescent="0.3">
      <c r="A94" s="189"/>
      <c r="B94" s="7"/>
      <c r="C94" s="8"/>
      <c r="D94" s="7"/>
      <c r="E94" s="9" t="s">
        <v>4</v>
      </c>
      <c r="F94" s="10" t="s">
        <v>12</v>
      </c>
      <c r="G94" s="214"/>
      <c r="H94" s="11" t="s">
        <v>28</v>
      </c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0" t="s">
        <v>12</v>
      </c>
      <c r="G95" s="214"/>
      <c r="H95" s="11" t="s">
        <v>47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0" t="s">
        <v>12</v>
      </c>
      <c r="G96" s="214"/>
      <c r="H96" s="11" t="s">
        <v>17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7"/>
      <c r="E97" s="9" t="s">
        <v>7</v>
      </c>
      <c r="F97" s="13" t="s">
        <v>14</v>
      </c>
      <c r="G97" s="214"/>
      <c r="H97" s="11" t="s">
        <v>47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20" t="s">
        <v>72</v>
      </c>
      <c r="F98" s="13" t="s">
        <v>14</v>
      </c>
      <c r="G98" s="214"/>
      <c r="H98" s="11" t="s">
        <v>88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26"/>
      <c r="F99" s="26"/>
      <c r="G99" s="26"/>
      <c r="H99" s="27"/>
      <c r="I99" s="26"/>
      <c r="J99" s="28"/>
      <c r="K99" s="53"/>
    </row>
    <row r="100" spans="1:11" ht="21" customHeight="1" x14ac:dyDescent="0.35">
      <c r="A100" s="188">
        <v>13</v>
      </c>
      <c r="B100" s="4">
        <v>44643</v>
      </c>
      <c r="C100" s="5" t="s">
        <v>35</v>
      </c>
      <c r="D100" s="46" t="s">
        <v>484</v>
      </c>
      <c r="E100" s="9" t="s">
        <v>317</v>
      </c>
      <c r="F100" s="10"/>
      <c r="G100" s="202" t="s">
        <v>43</v>
      </c>
      <c r="H100" s="11"/>
      <c r="I100" s="203" t="s">
        <v>452</v>
      </c>
      <c r="J100" s="17">
        <v>6197</v>
      </c>
      <c r="K100" s="50">
        <f>SUM(K92,J100)</f>
        <v>174171</v>
      </c>
    </row>
    <row r="101" spans="1:11" ht="21" customHeight="1" x14ac:dyDescent="0.3">
      <c r="A101" s="189"/>
      <c r="B101" s="7"/>
      <c r="C101" s="8"/>
      <c r="D101" s="46" t="s">
        <v>485</v>
      </c>
      <c r="E101" s="9" t="s">
        <v>21</v>
      </c>
      <c r="F101" s="13" t="s">
        <v>14</v>
      </c>
      <c r="G101" s="214"/>
      <c r="H101" s="11" t="s">
        <v>93</v>
      </c>
      <c r="I101" s="193"/>
      <c r="J101" s="12"/>
      <c r="K101" s="47"/>
    </row>
    <row r="102" spans="1:11" ht="21" customHeight="1" x14ac:dyDescent="0.3">
      <c r="A102" s="189"/>
      <c r="B102" s="7"/>
      <c r="C102" s="8"/>
      <c r="D102" s="7"/>
      <c r="E102" s="9" t="s">
        <v>4</v>
      </c>
      <c r="F102" s="10" t="s">
        <v>12</v>
      </c>
      <c r="G102" s="214"/>
      <c r="H102" s="11" t="s">
        <v>26</v>
      </c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0" t="s">
        <v>12</v>
      </c>
      <c r="G103" s="214"/>
      <c r="H103" s="11" t="s">
        <v>52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0" t="s">
        <v>12</v>
      </c>
      <c r="G104" s="214"/>
      <c r="H104" s="11" t="s">
        <v>16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7"/>
      <c r="E105" s="9" t="s">
        <v>7</v>
      </c>
      <c r="F105" s="13" t="s">
        <v>14</v>
      </c>
      <c r="G105" s="214"/>
      <c r="H105" s="11" t="s">
        <v>93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20" t="s">
        <v>72</v>
      </c>
      <c r="F106" s="13" t="s">
        <v>14</v>
      </c>
      <c r="G106" s="214"/>
      <c r="H106" s="11" t="s">
        <v>56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26"/>
      <c r="F107" s="26"/>
      <c r="G107" s="26"/>
      <c r="H107" s="27"/>
      <c r="I107" s="26"/>
      <c r="J107" s="28"/>
      <c r="K107" s="53"/>
    </row>
    <row r="108" spans="1:11" ht="21" customHeight="1" x14ac:dyDescent="0.35">
      <c r="A108" s="188">
        <v>14</v>
      </c>
      <c r="B108" s="4">
        <v>44648</v>
      </c>
      <c r="C108" s="5" t="s">
        <v>23</v>
      </c>
      <c r="D108" s="46" t="s">
        <v>487</v>
      </c>
      <c r="E108" s="9" t="s">
        <v>317</v>
      </c>
      <c r="F108" s="10"/>
      <c r="G108" s="205" t="s">
        <v>32</v>
      </c>
      <c r="H108" s="11"/>
      <c r="I108" s="203" t="s">
        <v>432</v>
      </c>
      <c r="J108" s="17">
        <v>42619</v>
      </c>
      <c r="K108" s="50">
        <f>SUM(K100,J108)</f>
        <v>216790</v>
      </c>
    </row>
    <row r="109" spans="1:11" ht="21" customHeight="1" x14ac:dyDescent="0.3">
      <c r="A109" s="189"/>
      <c r="B109" s="7"/>
      <c r="C109" s="8"/>
      <c r="D109" s="46" t="s">
        <v>488</v>
      </c>
      <c r="E109" s="9" t="s">
        <v>21</v>
      </c>
      <c r="F109" s="13"/>
      <c r="G109" s="196"/>
      <c r="H109" s="11"/>
      <c r="I109" s="193"/>
      <c r="J109" s="12"/>
      <c r="K109" s="47"/>
    </row>
    <row r="110" spans="1:11" ht="21" customHeight="1" x14ac:dyDescent="0.3">
      <c r="A110" s="189"/>
      <c r="B110" s="7"/>
      <c r="C110" s="8"/>
      <c r="D110" s="7"/>
      <c r="E110" s="9" t="s">
        <v>4</v>
      </c>
      <c r="F110" s="10"/>
      <c r="G110" s="196"/>
      <c r="H110" s="11"/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3" t="s">
        <v>14</v>
      </c>
      <c r="G111" s="196"/>
      <c r="H111" s="11" t="s">
        <v>68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3" t="s">
        <v>14</v>
      </c>
      <c r="G112" s="196"/>
      <c r="H112" s="11" t="s">
        <v>93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7"/>
      <c r="E113" s="9" t="s">
        <v>7</v>
      </c>
      <c r="F113" s="13" t="s">
        <v>14</v>
      </c>
      <c r="G113" s="196"/>
      <c r="H113" s="11" t="s">
        <v>56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20" t="s">
        <v>72</v>
      </c>
      <c r="F114" s="13" t="s">
        <v>14</v>
      </c>
      <c r="G114" s="211"/>
      <c r="H114" s="11" t="s">
        <v>63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15</v>
      </c>
      <c r="B116" s="4">
        <v>44649</v>
      </c>
      <c r="C116" s="5" t="s">
        <v>35</v>
      </c>
      <c r="D116" s="46" t="s">
        <v>489</v>
      </c>
      <c r="E116" s="9" t="s">
        <v>317</v>
      </c>
      <c r="F116" s="10"/>
      <c r="G116" s="202" t="s">
        <v>43</v>
      </c>
      <c r="H116" s="11"/>
      <c r="I116" s="203" t="s">
        <v>18</v>
      </c>
      <c r="J116" s="17">
        <v>5439</v>
      </c>
      <c r="K116" s="50">
        <f>SUM(K108,J116)</f>
        <v>222229</v>
      </c>
    </row>
    <row r="117" spans="1:11" ht="21" customHeight="1" x14ac:dyDescent="0.3">
      <c r="A117" s="189"/>
      <c r="B117" s="7"/>
      <c r="C117" s="8"/>
      <c r="D117" s="46" t="s">
        <v>490</v>
      </c>
      <c r="E117" s="9" t="s">
        <v>21</v>
      </c>
      <c r="F117" s="13" t="s">
        <v>14</v>
      </c>
      <c r="G117" s="214"/>
      <c r="H117" s="11" t="s">
        <v>47</v>
      </c>
      <c r="I117" s="193"/>
      <c r="J117" s="12"/>
      <c r="K117" s="47"/>
    </row>
    <row r="118" spans="1:11" ht="21" customHeight="1" x14ac:dyDescent="0.3">
      <c r="A118" s="189"/>
      <c r="B118" s="7"/>
      <c r="C118" s="8"/>
      <c r="D118" s="7"/>
      <c r="E118" s="9" t="s">
        <v>4</v>
      </c>
      <c r="F118" s="10" t="s">
        <v>12</v>
      </c>
      <c r="G118" s="214"/>
      <c r="H118" s="11" t="s">
        <v>246</v>
      </c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0" t="s">
        <v>12</v>
      </c>
      <c r="G119" s="214"/>
      <c r="H119" s="11" t="s">
        <v>65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3" t="s">
        <v>14</v>
      </c>
      <c r="G120" s="214"/>
      <c r="H120" s="11" t="s">
        <v>246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7"/>
      <c r="E121" s="9" t="s">
        <v>7</v>
      </c>
      <c r="F121" s="10" t="s">
        <v>12</v>
      </c>
      <c r="G121" s="214"/>
      <c r="H121" s="11" t="s">
        <v>65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20" t="s">
        <v>72</v>
      </c>
      <c r="F122" s="10" t="s">
        <v>12</v>
      </c>
      <c r="G122" s="214"/>
      <c r="H122" s="11" t="s">
        <v>63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26"/>
      <c r="F123" s="26"/>
      <c r="G123" s="26"/>
      <c r="H123" s="27"/>
      <c r="I123" s="26"/>
      <c r="J123" s="28"/>
      <c r="K123" s="53"/>
    </row>
    <row r="124" spans="1:11" ht="21" customHeight="1" x14ac:dyDescent="0.35">
      <c r="A124" s="188">
        <v>16</v>
      </c>
      <c r="B124" s="4">
        <v>44650</v>
      </c>
      <c r="C124" s="5" t="s">
        <v>23</v>
      </c>
      <c r="D124" s="46" t="s">
        <v>477</v>
      </c>
      <c r="E124" s="9" t="s">
        <v>317</v>
      </c>
      <c r="F124" s="10"/>
      <c r="G124" s="202" t="s">
        <v>43</v>
      </c>
      <c r="H124" s="11"/>
      <c r="I124" s="203" t="s">
        <v>432</v>
      </c>
      <c r="J124" s="17">
        <v>6598</v>
      </c>
      <c r="K124" s="50">
        <f>SUM(K116,J124)</f>
        <v>228827</v>
      </c>
    </row>
    <row r="125" spans="1:11" ht="21" customHeight="1" x14ac:dyDescent="0.3">
      <c r="A125" s="189"/>
      <c r="B125" s="7"/>
      <c r="C125" s="8"/>
      <c r="D125" s="46" t="s">
        <v>478</v>
      </c>
      <c r="E125" s="9" t="s">
        <v>21</v>
      </c>
      <c r="F125" s="10" t="s">
        <v>12</v>
      </c>
      <c r="G125" s="214"/>
      <c r="H125" s="11" t="s">
        <v>88</v>
      </c>
      <c r="I125" s="193"/>
      <c r="J125" s="12"/>
      <c r="K125" s="47"/>
    </row>
    <row r="126" spans="1:11" ht="21" customHeight="1" x14ac:dyDescent="0.3">
      <c r="A126" s="189"/>
      <c r="B126" s="7"/>
      <c r="C126" s="8"/>
      <c r="D126" s="9" t="s">
        <v>498</v>
      </c>
      <c r="E126" s="9" t="s">
        <v>4</v>
      </c>
      <c r="F126" s="10" t="s">
        <v>12</v>
      </c>
      <c r="G126" s="214"/>
      <c r="H126" s="11" t="s">
        <v>48</v>
      </c>
      <c r="I126" s="193"/>
      <c r="J126" s="12"/>
      <c r="K126" s="47"/>
    </row>
    <row r="127" spans="1:11" ht="21" customHeight="1" x14ac:dyDescent="0.3">
      <c r="A127" s="189"/>
      <c r="B127" s="7"/>
      <c r="C127" s="8"/>
      <c r="D127" s="9" t="s">
        <v>491</v>
      </c>
      <c r="E127" s="9" t="s">
        <v>5</v>
      </c>
      <c r="F127" s="13" t="s">
        <v>14</v>
      </c>
      <c r="G127" s="214"/>
      <c r="H127" s="11" t="s">
        <v>88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3" t="s">
        <v>14</v>
      </c>
      <c r="G128" s="214"/>
      <c r="H128" s="11" t="s">
        <v>246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7"/>
      <c r="E129" s="9" t="s">
        <v>7</v>
      </c>
      <c r="F129" s="10" t="s">
        <v>12</v>
      </c>
      <c r="G129" s="214"/>
      <c r="H129" s="11" t="s">
        <v>88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20" t="s">
        <v>72</v>
      </c>
      <c r="F130" s="10" t="s">
        <v>12</v>
      </c>
      <c r="G130" s="214"/>
      <c r="H130" s="11" t="s">
        <v>45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26"/>
      <c r="F131" s="26"/>
      <c r="G131" s="26"/>
      <c r="H131" s="27"/>
      <c r="I131" s="26"/>
      <c r="J131" s="28"/>
      <c r="K131" s="53"/>
    </row>
    <row r="132" spans="1:11" ht="21" customHeight="1" x14ac:dyDescent="0.35">
      <c r="A132" s="188">
        <v>17</v>
      </c>
      <c r="B132" s="4">
        <v>44651</v>
      </c>
      <c r="C132" s="5" t="s">
        <v>23</v>
      </c>
      <c r="D132" s="46" t="s">
        <v>492</v>
      </c>
      <c r="E132" s="9" t="s">
        <v>317</v>
      </c>
      <c r="F132" s="10"/>
      <c r="G132" s="202" t="s">
        <v>43</v>
      </c>
      <c r="H132" s="11"/>
      <c r="I132" s="203" t="s">
        <v>18</v>
      </c>
      <c r="J132" s="17">
        <v>4856</v>
      </c>
      <c r="K132" s="50">
        <f>SUM(K124,J132)</f>
        <v>233683</v>
      </c>
    </row>
    <row r="133" spans="1:11" ht="18.75" customHeight="1" x14ac:dyDescent="0.3">
      <c r="A133" s="189"/>
      <c r="B133" s="7"/>
      <c r="C133" s="8"/>
      <c r="D133" s="46" t="s">
        <v>58</v>
      </c>
      <c r="E133" s="9" t="s">
        <v>21</v>
      </c>
      <c r="F133" s="10"/>
      <c r="G133" s="214"/>
      <c r="H133" s="11"/>
      <c r="I133" s="193"/>
      <c r="J133" s="12"/>
      <c r="K133" s="47"/>
    </row>
    <row r="134" spans="1:11" ht="18.75" customHeight="1" x14ac:dyDescent="0.3">
      <c r="A134" s="189"/>
      <c r="B134" s="7"/>
      <c r="C134" s="8"/>
      <c r="D134" s="9" t="s">
        <v>96</v>
      </c>
      <c r="E134" s="9" t="s">
        <v>4</v>
      </c>
      <c r="F134" s="10" t="s">
        <v>12</v>
      </c>
      <c r="G134" s="214"/>
      <c r="H134" s="11" t="s">
        <v>68</v>
      </c>
      <c r="I134" s="193"/>
      <c r="J134" s="12"/>
      <c r="K134" s="47"/>
    </row>
    <row r="135" spans="1:11" ht="18.75" customHeight="1" x14ac:dyDescent="0.3">
      <c r="A135" s="189"/>
      <c r="B135" s="7"/>
      <c r="C135" s="8"/>
      <c r="D135" s="9" t="s">
        <v>217</v>
      </c>
      <c r="E135" s="9" t="s">
        <v>5</v>
      </c>
      <c r="F135" s="10" t="s">
        <v>12</v>
      </c>
      <c r="G135" s="214"/>
      <c r="H135" s="11" t="s">
        <v>27</v>
      </c>
      <c r="I135" s="193"/>
      <c r="J135" s="12"/>
      <c r="K135" s="47"/>
    </row>
    <row r="136" spans="1:11" ht="18.75" customHeight="1" x14ac:dyDescent="0.3">
      <c r="A136" s="189"/>
      <c r="B136" s="7"/>
      <c r="C136" s="8"/>
      <c r="D136" s="9"/>
      <c r="E136" s="9" t="s">
        <v>6</v>
      </c>
      <c r="F136" s="13" t="s">
        <v>14</v>
      </c>
      <c r="G136" s="214"/>
      <c r="H136" s="11" t="s">
        <v>55</v>
      </c>
      <c r="I136" s="193"/>
      <c r="J136" s="12"/>
      <c r="K136" s="47"/>
    </row>
    <row r="137" spans="1:11" ht="18.75" customHeight="1" x14ac:dyDescent="0.3">
      <c r="A137" s="189"/>
      <c r="B137" s="7"/>
      <c r="C137" s="8"/>
      <c r="D137" s="7"/>
      <c r="E137" s="9" t="s">
        <v>7</v>
      </c>
      <c r="F137" s="10" t="s">
        <v>12</v>
      </c>
      <c r="G137" s="214"/>
      <c r="H137" s="11" t="s">
        <v>28</v>
      </c>
      <c r="I137" s="193"/>
      <c r="J137" s="12"/>
      <c r="K137" s="47"/>
    </row>
    <row r="138" spans="1:11" ht="19.5" customHeight="1" thickBot="1" x14ac:dyDescent="0.35">
      <c r="A138" s="201"/>
      <c r="B138" s="34"/>
      <c r="C138" s="19"/>
      <c r="D138" s="20"/>
      <c r="E138" s="20" t="s">
        <v>72</v>
      </c>
      <c r="F138" s="65" t="s">
        <v>77</v>
      </c>
      <c r="G138" s="214"/>
      <c r="H138" s="11" t="s">
        <v>13</v>
      </c>
      <c r="I138" s="204"/>
      <c r="J138" s="23"/>
      <c r="K138" s="51"/>
    </row>
    <row r="139" spans="1:11" ht="19.5" thickTop="1" x14ac:dyDescent="0.3">
      <c r="A139" s="52"/>
      <c r="B139" s="40"/>
      <c r="C139" s="25"/>
      <c r="D139" s="26"/>
      <c r="E139" s="26"/>
      <c r="F139" s="26"/>
      <c r="G139" s="26"/>
      <c r="H139" s="27"/>
      <c r="I139" s="26"/>
      <c r="J139" s="28"/>
      <c r="K139" s="53"/>
    </row>
    <row r="140" spans="1:11" ht="18.75" x14ac:dyDescent="0.3">
      <c r="B140" s="66"/>
      <c r="C140" s="67"/>
      <c r="D140" s="68"/>
      <c r="E140" s="68"/>
      <c r="F140" s="68"/>
      <c r="G140" s="68"/>
      <c r="H140" s="69"/>
      <c r="I140" s="68"/>
      <c r="J140" s="70"/>
    </row>
    <row r="141" spans="1:11" ht="19.5" thickBot="1" x14ac:dyDescent="0.35">
      <c r="B141" s="66"/>
      <c r="C141" s="67"/>
      <c r="D141" s="68"/>
      <c r="E141" s="68"/>
      <c r="F141" s="68"/>
      <c r="G141" s="68"/>
      <c r="H141" s="69"/>
      <c r="I141" s="68"/>
      <c r="J141" s="70"/>
    </row>
    <row r="142" spans="1:11" ht="39.950000000000003" customHeight="1" thickBot="1" x14ac:dyDescent="0.75">
      <c r="A142" s="215" t="s">
        <v>494</v>
      </c>
      <c r="B142" s="216"/>
      <c r="C142" s="217"/>
      <c r="D142" s="218" t="s">
        <v>493</v>
      </c>
      <c r="E142" s="219"/>
      <c r="F142" s="219"/>
      <c r="G142" s="219"/>
      <c r="H142" s="219"/>
      <c r="I142" s="219"/>
      <c r="J142" s="219"/>
      <c r="K142" s="220"/>
    </row>
    <row r="146" spans="1:10" ht="18.75" x14ac:dyDescent="0.3">
      <c r="F146" s="89" t="s">
        <v>838</v>
      </c>
      <c r="G146" s="90" t="s">
        <v>839</v>
      </c>
      <c r="H146" s="91" t="s">
        <v>840</v>
      </c>
      <c r="I146" s="92" t="s">
        <v>38</v>
      </c>
      <c r="J146" s="93" t="s">
        <v>841</v>
      </c>
    </row>
    <row r="147" spans="1:10" ht="18.75" x14ac:dyDescent="0.3">
      <c r="F147" s="94" t="s">
        <v>18</v>
      </c>
      <c r="G147" s="9">
        <v>4</v>
      </c>
      <c r="H147" s="9">
        <v>5</v>
      </c>
      <c r="I147" s="9">
        <v>1</v>
      </c>
      <c r="J147" s="9">
        <f>SUM(G147:I147)</f>
        <v>10</v>
      </c>
    </row>
    <row r="148" spans="1:10" ht="18.75" x14ac:dyDescent="0.3">
      <c r="F148" s="94" t="s">
        <v>432</v>
      </c>
      <c r="G148" s="9">
        <v>1</v>
      </c>
      <c r="H148" s="9">
        <v>2</v>
      </c>
      <c r="I148" s="9">
        <v>0</v>
      </c>
      <c r="J148" s="9">
        <f t="shared" ref="J148:J150" si="0">SUM(G148:I148)</f>
        <v>3</v>
      </c>
    </row>
    <row r="149" spans="1:10" ht="18.75" x14ac:dyDescent="0.3">
      <c r="F149" s="94" t="s">
        <v>452</v>
      </c>
      <c r="G149" s="9">
        <v>0</v>
      </c>
      <c r="H149" s="9">
        <v>3</v>
      </c>
      <c r="I149" s="9">
        <v>0</v>
      </c>
      <c r="J149" s="9">
        <f t="shared" si="0"/>
        <v>3</v>
      </c>
    </row>
    <row r="150" spans="1:10" ht="18.75" x14ac:dyDescent="0.3">
      <c r="F150" s="94" t="s">
        <v>479</v>
      </c>
      <c r="G150" s="9">
        <v>0</v>
      </c>
      <c r="H150" s="9">
        <v>1</v>
      </c>
      <c r="I150" s="9">
        <v>0</v>
      </c>
      <c r="J150" s="9">
        <f t="shared" si="0"/>
        <v>1</v>
      </c>
    </row>
    <row r="151" spans="1:10" ht="18.75" x14ac:dyDescent="0.3">
      <c r="F151" s="9"/>
      <c r="G151" s="9"/>
      <c r="H151" s="9"/>
      <c r="I151" s="9"/>
      <c r="J151" s="87"/>
    </row>
    <row r="152" spans="1:10" ht="18.75" x14ac:dyDescent="0.3">
      <c r="F152" s="95" t="s">
        <v>703</v>
      </c>
      <c r="G152" s="88">
        <f>SUM(G147:G151)</f>
        <v>5</v>
      </c>
      <c r="H152" s="88">
        <f>SUM(H147:H151)</f>
        <v>11</v>
      </c>
      <c r="I152" s="88">
        <f>SUM(I147:I151)</f>
        <v>1</v>
      </c>
      <c r="J152" s="88">
        <f>SUM(J147:J151)</f>
        <v>17</v>
      </c>
    </row>
    <row r="154" spans="1:10" ht="15.75" thickBot="1" x14ac:dyDescent="0.3"/>
    <row r="155" spans="1:10" ht="19.5" customHeight="1" x14ac:dyDescent="0.3">
      <c r="A155" s="175" t="s">
        <v>784</v>
      </c>
      <c r="B155" s="176"/>
      <c r="C155" s="176"/>
      <c r="D155" s="86" t="s">
        <v>813</v>
      </c>
      <c r="E155" s="77">
        <v>17</v>
      </c>
      <c r="F155" s="80">
        <v>1</v>
      </c>
    </row>
    <row r="156" spans="1:10" ht="19.5" customHeight="1" x14ac:dyDescent="0.3">
      <c r="A156" s="178"/>
      <c r="B156" s="179"/>
      <c r="C156" s="179"/>
      <c r="D156" s="84" t="s">
        <v>814</v>
      </c>
      <c r="E156" s="78">
        <v>5</v>
      </c>
      <c r="F156" s="81">
        <f>AVERAGE(E156*F155)/E155</f>
        <v>0.29411764705882354</v>
      </c>
    </row>
    <row r="157" spans="1:10" ht="19.5" customHeight="1" x14ac:dyDescent="0.3">
      <c r="A157" s="178"/>
      <c r="B157" s="179"/>
      <c r="C157" s="179"/>
      <c r="D157" s="83" t="s">
        <v>815</v>
      </c>
      <c r="E157" s="78">
        <v>11</v>
      </c>
      <c r="F157" s="81">
        <f t="shared" ref="F157:F158" si="1">AVERAGE(E157*F156)/E156</f>
        <v>0.6470588235294118</v>
      </c>
    </row>
    <row r="158" spans="1:10" ht="19.5" customHeight="1" thickBot="1" x14ac:dyDescent="0.35">
      <c r="A158" s="181"/>
      <c r="B158" s="182"/>
      <c r="C158" s="182"/>
      <c r="D158" s="85" t="s">
        <v>816</v>
      </c>
      <c r="E158" s="79">
        <v>1</v>
      </c>
      <c r="F158" s="82">
        <f t="shared" si="1"/>
        <v>5.8823529411764712E-2</v>
      </c>
    </row>
  </sheetData>
  <mergeCells count="55">
    <mergeCell ref="A1:K1"/>
    <mergeCell ref="A4:A10"/>
    <mergeCell ref="G4:G10"/>
    <mergeCell ref="I4:I10"/>
    <mergeCell ref="A142:C142"/>
    <mergeCell ref="D142:K142"/>
    <mergeCell ref="A12:A18"/>
    <mergeCell ref="G12:G18"/>
    <mergeCell ref="I12:I18"/>
    <mergeCell ref="A20:A26"/>
    <mergeCell ref="G20:G26"/>
    <mergeCell ref="A28:A34"/>
    <mergeCell ref="G28:G34"/>
    <mergeCell ref="I28:I34"/>
    <mergeCell ref="I20:I26"/>
    <mergeCell ref="A36:A42"/>
    <mergeCell ref="G36:G42"/>
    <mergeCell ref="I36:I42"/>
    <mergeCell ref="A44:A50"/>
    <mergeCell ref="G44:G50"/>
    <mergeCell ref="I44:I50"/>
    <mergeCell ref="A52:A58"/>
    <mergeCell ref="G52:G58"/>
    <mergeCell ref="I52:I58"/>
    <mergeCell ref="A60:A66"/>
    <mergeCell ref="G60:G66"/>
    <mergeCell ref="I60:I66"/>
    <mergeCell ref="A68:A74"/>
    <mergeCell ref="G68:G74"/>
    <mergeCell ref="I68:I74"/>
    <mergeCell ref="A76:A82"/>
    <mergeCell ref="G76:G82"/>
    <mergeCell ref="I76:I82"/>
    <mergeCell ref="A84:A90"/>
    <mergeCell ref="G84:G90"/>
    <mergeCell ref="I84:I90"/>
    <mergeCell ref="A92:A98"/>
    <mergeCell ref="G92:G98"/>
    <mergeCell ref="I92:I98"/>
    <mergeCell ref="A100:A106"/>
    <mergeCell ref="G100:G106"/>
    <mergeCell ref="I100:I106"/>
    <mergeCell ref="A108:A114"/>
    <mergeCell ref="G108:G114"/>
    <mergeCell ref="I108:I114"/>
    <mergeCell ref="A155:C158"/>
    <mergeCell ref="A132:A138"/>
    <mergeCell ref="G132:G138"/>
    <mergeCell ref="I132:I138"/>
    <mergeCell ref="A116:A122"/>
    <mergeCell ref="G116:G122"/>
    <mergeCell ref="I116:I122"/>
    <mergeCell ref="A124:A130"/>
    <mergeCell ref="G124:G130"/>
    <mergeCell ref="I124:I130"/>
  </mergeCells>
  <pageMargins left="0.70866141732283472" right="0.70866141732283472" top="0.78740157480314965" bottom="0.78740157480314965" header="0.31496062992125984" footer="0.31496062992125984"/>
  <pageSetup paperSize="8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9"/>
  <sheetViews>
    <sheetView zoomScale="120" zoomScaleNormal="120" workbookViewId="0">
      <selection activeCell="D229" sqref="D229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497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44652</v>
      </c>
      <c r="C4" s="5" t="s">
        <v>35</v>
      </c>
      <c r="D4" s="46" t="s">
        <v>499</v>
      </c>
      <c r="E4" s="9" t="s">
        <v>317</v>
      </c>
      <c r="F4" s="10"/>
      <c r="G4" s="206" t="s">
        <v>38</v>
      </c>
      <c r="H4" s="11"/>
      <c r="I4" s="203" t="s">
        <v>432</v>
      </c>
      <c r="J4" s="17">
        <v>12175</v>
      </c>
      <c r="K4" s="50">
        <f>SUM(J4)</f>
        <v>12175</v>
      </c>
    </row>
    <row r="5" spans="1:11" ht="18.75" customHeight="1" x14ac:dyDescent="0.3">
      <c r="A5" s="189"/>
      <c r="B5" s="7"/>
      <c r="C5" s="8"/>
      <c r="D5" s="46" t="s">
        <v>500</v>
      </c>
      <c r="E5" s="9" t="s">
        <v>21</v>
      </c>
      <c r="F5" s="10" t="s">
        <v>12</v>
      </c>
      <c r="G5" s="212"/>
      <c r="H5" s="11" t="s">
        <v>52</v>
      </c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3" t="s">
        <v>14</v>
      </c>
      <c r="G6" s="212"/>
      <c r="H6" s="11" t="s">
        <v>47</v>
      </c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0" t="s">
        <v>12</v>
      </c>
      <c r="G7" s="212"/>
      <c r="H7" s="11" t="s">
        <v>52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3" t="s">
        <v>14</v>
      </c>
      <c r="G8" s="212"/>
      <c r="H8" s="11" t="s">
        <v>45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0" t="s">
        <v>12</v>
      </c>
      <c r="G9" s="212"/>
      <c r="H9" s="11" t="s">
        <v>52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3" t="s">
        <v>14</v>
      </c>
      <c r="G10" s="213"/>
      <c r="H10" s="11" t="s">
        <v>68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x14ac:dyDescent="0.35">
      <c r="A12" s="188">
        <v>2</v>
      </c>
      <c r="B12" s="4">
        <v>44652</v>
      </c>
      <c r="C12" s="5" t="s">
        <v>23</v>
      </c>
      <c r="D12" s="46" t="s">
        <v>501</v>
      </c>
      <c r="E12" s="9" t="s">
        <v>317</v>
      </c>
      <c r="F12" s="10"/>
      <c r="G12" s="202" t="s">
        <v>43</v>
      </c>
      <c r="H12" s="11"/>
      <c r="I12" s="203" t="s">
        <v>18</v>
      </c>
      <c r="J12" s="17">
        <v>8571</v>
      </c>
      <c r="K12" s="50">
        <f>SUM(K4,J12)</f>
        <v>20746</v>
      </c>
    </row>
    <row r="13" spans="1:11" ht="18.75" x14ac:dyDescent="0.3">
      <c r="A13" s="189"/>
      <c r="B13" s="7"/>
      <c r="C13" s="8"/>
      <c r="D13" s="46" t="s">
        <v>502</v>
      </c>
      <c r="E13" s="9" t="s">
        <v>21</v>
      </c>
      <c r="F13" s="13" t="s">
        <v>14</v>
      </c>
      <c r="G13" s="214"/>
      <c r="H13" s="11" t="s">
        <v>16</v>
      </c>
      <c r="I13" s="193"/>
      <c r="J13" s="12"/>
      <c r="K13" s="47"/>
    </row>
    <row r="14" spans="1:11" ht="18.75" x14ac:dyDescent="0.3">
      <c r="A14" s="189"/>
      <c r="B14" s="7"/>
      <c r="C14" s="8"/>
      <c r="D14" s="9"/>
      <c r="E14" s="9" t="s">
        <v>4</v>
      </c>
      <c r="F14" s="13" t="s">
        <v>14</v>
      </c>
      <c r="G14" s="214"/>
      <c r="H14" s="11" t="s">
        <v>63</v>
      </c>
      <c r="I14" s="193"/>
      <c r="J14" s="12"/>
      <c r="K14" s="47"/>
    </row>
    <row r="15" spans="1:11" ht="18.75" x14ac:dyDescent="0.3">
      <c r="A15" s="189"/>
      <c r="B15" s="7"/>
      <c r="C15" s="8"/>
      <c r="D15" s="9"/>
      <c r="E15" s="9" t="s">
        <v>5</v>
      </c>
      <c r="F15" s="10" t="s">
        <v>12</v>
      </c>
      <c r="G15" s="214"/>
      <c r="H15" s="11" t="s">
        <v>16</v>
      </c>
      <c r="I15" s="193"/>
      <c r="J15" s="12"/>
      <c r="K15" s="47"/>
    </row>
    <row r="16" spans="1:11" ht="18.75" x14ac:dyDescent="0.3">
      <c r="A16" s="189"/>
      <c r="B16" s="7"/>
      <c r="C16" s="8"/>
      <c r="D16" s="9"/>
      <c r="E16" s="9" t="s">
        <v>6</v>
      </c>
      <c r="F16" s="10" t="s">
        <v>12</v>
      </c>
      <c r="G16" s="214"/>
      <c r="H16" s="11" t="s">
        <v>28</v>
      </c>
      <c r="I16" s="193"/>
      <c r="J16" s="12"/>
      <c r="K16" s="47"/>
    </row>
    <row r="17" spans="1:11" ht="18.75" x14ac:dyDescent="0.3">
      <c r="A17" s="189"/>
      <c r="B17" s="7"/>
      <c r="C17" s="8"/>
      <c r="D17" s="9"/>
      <c r="E17" s="9" t="s">
        <v>7</v>
      </c>
      <c r="F17" s="10" t="s">
        <v>12</v>
      </c>
      <c r="G17" s="214"/>
      <c r="H17" s="11" t="s">
        <v>93</v>
      </c>
      <c r="I17" s="193"/>
      <c r="J17" s="12"/>
      <c r="K17" s="47"/>
    </row>
    <row r="18" spans="1:11" ht="19.5" thickBot="1" x14ac:dyDescent="0.35">
      <c r="A18" s="201"/>
      <c r="B18" s="34"/>
      <c r="C18" s="19"/>
      <c r="D18" s="20"/>
      <c r="E18" s="20" t="s">
        <v>72</v>
      </c>
      <c r="F18" s="13" t="s">
        <v>14</v>
      </c>
      <c r="G18" s="214"/>
      <c r="H18" s="11" t="s">
        <v>33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x14ac:dyDescent="0.35">
      <c r="A20" s="188">
        <v>3</v>
      </c>
      <c r="B20" s="4">
        <v>44653</v>
      </c>
      <c r="C20" s="5" t="s">
        <v>35</v>
      </c>
      <c r="D20" s="46" t="s">
        <v>503</v>
      </c>
      <c r="E20" s="9" t="s">
        <v>317</v>
      </c>
      <c r="F20" s="10"/>
      <c r="G20" s="202" t="s">
        <v>43</v>
      </c>
      <c r="H20" s="11"/>
      <c r="I20" s="203" t="s">
        <v>452</v>
      </c>
      <c r="J20" s="17">
        <v>6912</v>
      </c>
      <c r="K20" s="50">
        <f>SUM(K12,J20)</f>
        <v>27658</v>
      </c>
    </row>
    <row r="21" spans="1:11" ht="18.75" x14ac:dyDescent="0.3">
      <c r="A21" s="189"/>
      <c r="B21" s="7"/>
      <c r="C21" s="8"/>
      <c r="D21" s="46" t="s">
        <v>504</v>
      </c>
      <c r="E21" s="9" t="s">
        <v>21</v>
      </c>
      <c r="F21" s="10" t="s">
        <v>12</v>
      </c>
      <c r="G21" s="214"/>
      <c r="H21" s="11" t="s">
        <v>28</v>
      </c>
      <c r="I21" s="193"/>
      <c r="J21" s="12"/>
      <c r="K21" s="47"/>
    </row>
    <row r="22" spans="1:11" ht="18.75" x14ac:dyDescent="0.3">
      <c r="A22" s="189"/>
      <c r="B22" s="7"/>
      <c r="C22" s="8"/>
      <c r="D22" s="7" t="s">
        <v>371</v>
      </c>
      <c r="E22" s="9" t="s">
        <v>4</v>
      </c>
      <c r="F22" s="13" t="s">
        <v>14</v>
      </c>
      <c r="G22" s="214"/>
      <c r="H22" s="11" t="s">
        <v>26</v>
      </c>
      <c r="I22" s="193"/>
      <c r="J22" s="12"/>
      <c r="K22" s="47"/>
    </row>
    <row r="23" spans="1:11" ht="18.75" x14ac:dyDescent="0.3">
      <c r="A23" s="189"/>
      <c r="B23" s="7"/>
      <c r="C23" s="8"/>
      <c r="D23" s="9" t="s">
        <v>372</v>
      </c>
      <c r="E23" s="9" t="s">
        <v>5</v>
      </c>
      <c r="F23" s="13" t="s">
        <v>14</v>
      </c>
      <c r="G23" s="214"/>
      <c r="H23" s="11" t="s">
        <v>56</v>
      </c>
      <c r="I23" s="193"/>
      <c r="J23" s="12"/>
      <c r="K23" s="47"/>
    </row>
    <row r="24" spans="1:11" ht="18.75" x14ac:dyDescent="0.3">
      <c r="A24" s="189"/>
      <c r="B24" s="7"/>
      <c r="C24" s="8"/>
      <c r="D24" s="9" t="s">
        <v>409</v>
      </c>
      <c r="E24" s="9" t="s">
        <v>6</v>
      </c>
      <c r="F24" s="10" t="s">
        <v>12</v>
      </c>
      <c r="G24" s="214"/>
      <c r="H24" s="11" t="s">
        <v>26</v>
      </c>
      <c r="I24" s="193"/>
      <c r="J24" s="12"/>
      <c r="K24" s="47"/>
    </row>
    <row r="25" spans="1:11" ht="18.75" x14ac:dyDescent="0.3">
      <c r="A25" s="189"/>
      <c r="B25" s="7"/>
      <c r="C25" s="8"/>
      <c r="D25" s="7" t="s">
        <v>457</v>
      </c>
      <c r="E25" s="9" t="s">
        <v>7</v>
      </c>
      <c r="F25" s="10" t="s">
        <v>12</v>
      </c>
      <c r="G25" s="214"/>
      <c r="H25" s="11" t="s">
        <v>27</v>
      </c>
      <c r="I25" s="193"/>
      <c r="J25" s="12"/>
      <c r="K25" s="47"/>
    </row>
    <row r="26" spans="1:11" ht="19.5" thickBot="1" x14ac:dyDescent="0.35">
      <c r="A26" s="201"/>
      <c r="B26" s="34"/>
      <c r="C26" s="19"/>
      <c r="D26" s="20"/>
      <c r="E26" s="20" t="s">
        <v>72</v>
      </c>
      <c r="F26" s="10" t="s">
        <v>12</v>
      </c>
      <c r="G26" s="214"/>
      <c r="H26" s="11" t="s">
        <v>25</v>
      </c>
      <c r="I26" s="204"/>
      <c r="J26" s="23"/>
      <c r="K26" s="51"/>
    </row>
    <row r="27" spans="1:11" ht="19.5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customHeight="1" x14ac:dyDescent="0.35">
      <c r="A28" s="188">
        <v>4</v>
      </c>
      <c r="B28" s="4">
        <v>44653</v>
      </c>
      <c r="C28" s="5" t="s">
        <v>23</v>
      </c>
      <c r="D28" s="46" t="s">
        <v>505</v>
      </c>
      <c r="E28" s="9" t="s">
        <v>317</v>
      </c>
      <c r="F28" s="10"/>
      <c r="G28" s="205" t="s">
        <v>32</v>
      </c>
      <c r="H28" s="11"/>
      <c r="I28" s="203" t="s">
        <v>18</v>
      </c>
      <c r="J28" s="17">
        <v>46182</v>
      </c>
      <c r="K28" s="50">
        <f>SUM(K20,J28)</f>
        <v>73840</v>
      </c>
    </row>
    <row r="29" spans="1:11" ht="18.75" customHeight="1" x14ac:dyDescent="0.3">
      <c r="A29" s="189"/>
      <c r="B29" s="7"/>
      <c r="C29" s="8"/>
      <c r="D29" s="46" t="s">
        <v>506</v>
      </c>
      <c r="E29" s="9" t="s">
        <v>21</v>
      </c>
      <c r="F29" s="13" t="s">
        <v>14</v>
      </c>
      <c r="G29" s="196"/>
      <c r="H29" s="11" t="s">
        <v>86</v>
      </c>
      <c r="I29" s="193"/>
      <c r="J29" s="12"/>
      <c r="K29" s="47"/>
    </row>
    <row r="30" spans="1:11" ht="18.75" customHeight="1" x14ac:dyDescent="0.3">
      <c r="A30" s="189"/>
      <c r="B30" s="7"/>
      <c r="C30" s="8"/>
      <c r="D30" s="7"/>
      <c r="E30" s="9" t="s">
        <v>4</v>
      </c>
      <c r="F30" s="13" t="s">
        <v>14</v>
      </c>
      <c r="G30" s="196"/>
      <c r="H30" s="11" t="s">
        <v>45</v>
      </c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5</v>
      </c>
      <c r="F31" s="13" t="s">
        <v>14</v>
      </c>
      <c r="G31" s="196"/>
      <c r="H31" s="11" t="s">
        <v>48</v>
      </c>
      <c r="I31" s="193"/>
      <c r="J31" s="12"/>
      <c r="K31" s="47"/>
    </row>
    <row r="32" spans="1:11" ht="18.75" customHeight="1" x14ac:dyDescent="0.3">
      <c r="A32" s="189"/>
      <c r="B32" s="7"/>
      <c r="C32" s="8"/>
      <c r="D32" s="9"/>
      <c r="E32" s="9" t="s">
        <v>6</v>
      </c>
      <c r="F32" s="10" t="s">
        <v>12</v>
      </c>
      <c r="G32" s="196"/>
      <c r="H32" s="11" t="s">
        <v>47</v>
      </c>
      <c r="I32" s="193"/>
      <c r="J32" s="12"/>
      <c r="K32" s="47"/>
    </row>
    <row r="33" spans="1:11" ht="18.75" customHeight="1" x14ac:dyDescent="0.3">
      <c r="A33" s="189"/>
      <c r="B33" s="7"/>
      <c r="C33" s="8"/>
      <c r="D33" s="7"/>
      <c r="E33" s="9" t="s">
        <v>7</v>
      </c>
      <c r="F33" s="13" t="s">
        <v>14</v>
      </c>
      <c r="G33" s="196"/>
      <c r="H33" s="11" t="s">
        <v>48</v>
      </c>
      <c r="I33" s="193"/>
      <c r="J33" s="12"/>
      <c r="K33" s="47"/>
    </row>
    <row r="34" spans="1:11" ht="19.5" customHeight="1" thickBot="1" x14ac:dyDescent="0.35">
      <c r="A34" s="201"/>
      <c r="B34" s="34"/>
      <c r="C34" s="19"/>
      <c r="D34" s="20"/>
      <c r="E34" s="20" t="s">
        <v>72</v>
      </c>
      <c r="F34" s="13" t="s">
        <v>14</v>
      </c>
      <c r="G34" s="211"/>
      <c r="H34" s="11" t="s">
        <v>55</v>
      </c>
      <c r="I34" s="204"/>
      <c r="J34" s="23"/>
      <c r="K34" s="51"/>
    </row>
    <row r="35" spans="1:11" ht="19.5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44655</v>
      </c>
      <c r="C36" s="5" t="s">
        <v>35</v>
      </c>
      <c r="D36" s="46" t="s">
        <v>507</v>
      </c>
      <c r="E36" s="9" t="s">
        <v>317</v>
      </c>
      <c r="F36" s="10"/>
      <c r="G36" s="202" t="s">
        <v>43</v>
      </c>
      <c r="H36" s="11"/>
      <c r="I36" s="203" t="s">
        <v>18</v>
      </c>
      <c r="J36" s="17">
        <v>2453</v>
      </c>
      <c r="K36" s="50">
        <f>SUM(K28,J36)</f>
        <v>76293</v>
      </c>
    </row>
    <row r="37" spans="1:11" ht="18.75" customHeight="1" x14ac:dyDescent="0.3">
      <c r="A37" s="189"/>
      <c r="B37" s="7"/>
      <c r="C37" s="8"/>
      <c r="D37" s="46" t="s">
        <v>450</v>
      </c>
      <c r="E37" s="9" t="s">
        <v>21</v>
      </c>
      <c r="F37" s="10"/>
      <c r="G37" s="214"/>
      <c r="H37" s="11"/>
      <c r="I37" s="193"/>
      <c r="J37" s="12"/>
      <c r="K37" s="47"/>
    </row>
    <row r="38" spans="1:11" ht="18.75" customHeight="1" x14ac:dyDescent="0.3">
      <c r="A38" s="189"/>
      <c r="B38" s="7"/>
      <c r="C38" s="8"/>
      <c r="D38" s="7"/>
      <c r="E38" s="9" t="s">
        <v>4</v>
      </c>
      <c r="F38" s="10" t="s">
        <v>12</v>
      </c>
      <c r="G38" s="214"/>
      <c r="H38" s="11" t="s">
        <v>63</v>
      </c>
      <c r="I38" s="193"/>
      <c r="J38" s="12"/>
      <c r="K38" s="47"/>
    </row>
    <row r="39" spans="1:11" ht="18.75" customHeight="1" x14ac:dyDescent="0.3">
      <c r="A39" s="189"/>
      <c r="B39" s="7"/>
      <c r="C39" s="8"/>
      <c r="D39" s="9"/>
      <c r="E39" s="9" t="s">
        <v>5</v>
      </c>
      <c r="F39" s="10" t="s">
        <v>12</v>
      </c>
      <c r="G39" s="214"/>
      <c r="H39" s="11" t="s">
        <v>16</v>
      </c>
      <c r="I39" s="193"/>
      <c r="J39" s="12"/>
      <c r="K39" s="47"/>
    </row>
    <row r="40" spans="1:11" ht="18.75" customHeight="1" x14ac:dyDescent="0.3">
      <c r="A40" s="189"/>
      <c r="B40" s="7"/>
      <c r="C40" s="8"/>
      <c r="D40" s="9"/>
      <c r="E40" s="9" t="s">
        <v>6</v>
      </c>
      <c r="F40" s="10" t="s">
        <v>12</v>
      </c>
      <c r="G40" s="214"/>
      <c r="H40" s="11" t="s">
        <v>28</v>
      </c>
      <c r="I40" s="193"/>
      <c r="J40" s="12"/>
      <c r="K40" s="47"/>
    </row>
    <row r="41" spans="1:11" ht="18.75" customHeight="1" x14ac:dyDescent="0.3">
      <c r="A41" s="189"/>
      <c r="B41" s="7"/>
      <c r="C41" s="8"/>
      <c r="D41" s="7"/>
      <c r="E41" s="9" t="s">
        <v>7</v>
      </c>
      <c r="F41" s="10" t="s">
        <v>12</v>
      </c>
      <c r="G41" s="214"/>
      <c r="H41" s="11" t="s">
        <v>29</v>
      </c>
      <c r="I41" s="193"/>
      <c r="J41" s="12"/>
      <c r="K41" s="47"/>
    </row>
    <row r="42" spans="1:11" ht="19.5" customHeight="1" thickBot="1" x14ac:dyDescent="0.35">
      <c r="A42" s="201"/>
      <c r="B42" s="34"/>
      <c r="C42" s="19"/>
      <c r="D42" s="20"/>
      <c r="E42" s="20" t="s">
        <v>72</v>
      </c>
      <c r="F42" s="65" t="s">
        <v>77</v>
      </c>
      <c r="G42" s="214"/>
      <c r="H42" s="11" t="s">
        <v>86</v>
      </c>
      <c r="I42" s="204"/>
      <c r="J42" s="23"/>
      <c r="K42" s="51"/>
    </row>
    <row r="43" spans="1:11" ht="19.5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44655</v>
      </c>
      <c r="C44" s="5" t="s">
        <v>23</v>
      </c>
      <c r="D44" s="46" t="s">
        <v>508</v>
      </c>
      <c r="E44" s="9" t="s">
        <v>317</v>
      </c>
      <c r="F44" s="10"/>
      <c r="G44" s="206" t="s">
        <v>38</v>
      </c>
      <c r="H44" s="11"/>
      <c r="I44" s="203" t="s">
        <v>18</v>
      </c>
      <c r="J44" s="17">
        <v>10525</v>
      </c>
      <c r="K44" s="50">
        <f>SUM(K36,J44)</f>
        <v>86818</v>
      </c>
    </row>
    <row r="45" spans="1:11" ht="18.75" customHeight="1" x14ac:dyDescent="0.3">
      <c r="A45" s="189"/>
      <c r="B45" s="7"/>
      <c r="C45" s="8"/>
      <c r="D45" s="46" t="s">
        <v>509</v>
      </c>
      <c r="E45" s="9" t="s">
        <v>21</v>
      </c>
      <c r="F45" s="10"/>
      <c r="G45" s="212"/>
      <c r="H45" s="11"/>
      <c r="I45" s="193"/>
      <c r="J45" s="12"/>
      <c r="K45" s="47"/>
    </row>
    <row r="46" spans="1:11" ht="18.75" customHeight="1" x14ac:dyDescent="0.3">
      <c r="A46" s="189"/>
      <c r="B46" s="7"/>
      <c r="C46" s="8"/>
      <c r="D46" s="7"/>
      <c r="E46" s="9" t="s">
        <v>4</v>
      </c>
      <c r="F46" s="10" t="s">
        <v>12</v>
      </c>
      <c r="G46" s="212"/>
      <c r="H46" s="11" t="s">
        <v>65</v>
      </c>
      <c r="I46" s="193"/>
      <c r="J46" s="12"/>
      <c r="K46" s="47"/>
    </row>
    <row r="47" spans="1:11" ht="18.75" customHeight="1" x14ac:dyDescent="0.3">
      <c r="A47" s="189"/>
      <c r="B47" s="7"/>
      <c r="C47" s="8"/>
      <c r="D47" s="9"/>
      <c r="E47" s="9" t="s">
        <v>5</v>
      </c>
      <c r="F47" s="10" t="s">
        <v>12</v>
      </c>
      <c r="G47" s="212"/>
      <c r="H47" s="11" t="s">
        <v>68</v>
      </c>
      <c r="I47" s="193"/>
      <c r="J47" s="12"/>
      <c r="K47" s="47"/>
    </row>
    <row r="48" spans="1:11" ht="18.75" customHeight="1" x14ac:dyDescent="0.3">
      <c r="A48" s="189"/>
      <c r="B48" s="7"/>
      <c r="C48" s="8"/>
      <c r="D48" s="9"/>
      <c r="E48" s="9" t="s">
        <v>6</v>
      </c>
      <c r="F48" s="13" t="s">
        <v>14</v>
      </c>
      <c r="G48" s="212"/>
      <c r="H48" s="11" t="s">
        <v>65</v>
      </c>
      <c r="I48" s="193"/>
      <c r="J48" s="12"/>
      <c r="K48" s="47"/>
    </row>
    <row r="49" spans="1:11" ht="18.75" customHeight="1" x14ac:dyDescent="0.3">
      <c r="A49" s="189"/>
      <c r="B49" s="7"/>
      <c r="C49" s="8"/>
      <c r="D49" s="7"/>
      <c r="E49" s="9" t="s">
        <v>7</v>
      </c>
      <c r="F49" s="13" t="s">
        <v>14</v>
      </c>
      <c r="G49" s="212"/>
      <c r="H49" s="11" t="s">
        <v>47</v>
      </c>
      <c r="I49" s="193"/>
      <c r="J49" s="12"/>
      <c r="K49" s="47"/>
    </row>
    <row r="50" spans="1:11" ht="19.5" customHeight="1" thickBot="1" x14ac:dyDescent="0.35">
      <c r="A50" s="201"/>
      <c r="B50" s="34"/>
      <c r="C50" s="19"/>
      <c r="D50" s="20"/>
      <c r="E50" s="20" t="s">
        <v>72</v>
      </c>
      <c r="F50" s="65" t="s">
        <v>77</v>
      </c>
      <c r="G50" s="213"/>
      <c r="H50" s="11" t="s">
        <v>13</v>
      </c>
      <c r="I50" s="204"/>
      <c r="J50" s="23"/>
      <c r="K50" s="51"/>
    </row>
    <row r="51" spans="1:11" ht="19.5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44656</v>
      </c>
      <c r="C52" s="5" t="s">
        <v>35</v>
      </c>
      <c r="D52" s="46" t="s">
        <v>510</v>
      </c>
      <c r="E52" s="9" t="s">
        <v>317</v>
      </c>
      <c r="F52" s="10"/>
      <c r="G52" s="205" t="s">
        <v>32</v>
      </c>
      <c r="H52" s="11"/>
      <c r="I52" s="203" t="s">
        <v>432</v>
      </c>
      <c r="J52" s="17">
        <v>44042</v>
      </c>
      <c r="K52" s="50">
        <f>SUM(K44,J52)</f>
        <v>130860</v>
      </c>
    </row>
    <row r="53" spans="1:11" ht="21" customHeight="1" x14ac:dyDescent="0.3">
      <c r="A53" s="189"/>
      <c r="B53" s="7"/>
      <c r="C53" s="8"/>
      <c r="D53" s="46" t="s">
        <v>255</v>
      </c>
      <c r="E53" s="9" t="s">
        <v>21</v>
      </c>
      <c r="F53" s="10"/>
      <c r="G53" s="196"/>
      <c r="H53" s="11"/>
      <c r="I53" s="193"/>
      <c r="J53" s="12"/>
      <c r="K53" s="47"/>
    </row>
    <row r="54" spans="1:11" ht="21" customHeight="1" x14ac:dyDescent="0.3">
      <c r="A54" s="189"/>
      <c r="B54" s="7"/>
      <c r="C54" s="8"/>
      <c r="D54" s="7"/>
      <c r="E54" s="9" t="s">
        <v>4</v>
      </c>
      <c r="F54" s="13"/>
      <c r="G54" s="196"/>
      <c r="H54" s="11"/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3" t="s">
        <v>14</v>
      </c>
      <c r="G55" s="196"/>
      <c r="H55" s="11" t="s">
        <v>57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3" t="s">
        <v>14</v>
      </c>
      <c r="G56" s="196"/>
      <c r="H56" s="11" t="s">
        <v>27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7"/>
      <c r="E57" s="9" t="s">
        <v>7</v>
      </c>
      <c r="F57" s="13" t="s">
        <v>14</v>
      </c>
      <c r="G57" s="196"/>
      <c r="H57" s="11" t="s">
        <v>45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3" t="s">
        <v>14</v>
      </c>
      <c r="G58" s="211"/>
      <c r="H58" s="11" t="s">
        <v>48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44656</v>
      </c>
      <c r="C60" s="5" t="s">
        <v>23</v>
      </c>
      <c r="D60" s="46" t="s">
        <v>511</v>
      </c>
      <c r="E60" s="9" t="s">
        <v>317</v>
      </c>
      <c r="F60" s="10"/>
      <c r="G60" s="202" t="s">
        <v>43</v>
      </c>
      <c r="H60" s="11"/>
      <c r="I60" s="203" t="s">
        <v>432</v>
      </c>
      <c r="J60" s="17">
        <v>1140</v>
      </c>
      <c r="K60" s="50">
        <f>SUM(K52,J60)</f>
        <v>132000</v>
      </c>
    </row>
    <row r="61" spans="1:11" ht="21" customHeight="1" x14ac:dyDescent="0.3">
      <c r="A61" s="189"/>
      <c r="B61" s="7"/>
      <c r="C61" s="8"/>
      <c r="D61" s="46" t="s">
        <v>512</v>
      </c>
      <c r="E61" s="9" t="s">
        <v>21</v>
      </c>
      <c r="F61" s="13"/>
      <c r="G61" s="214"/>
      <c r="H61" s="11"/>
      <c r="I61" s="193"/>
      <c r="J61" s="12"/>
      <c r="K61" s="47"/>
    </row>
    <row r="62" spans="1:11" ht="21" customHeight="1" x14ac:dyDescent="0.3">
      <c r="A62" s="189"/>
      <c r="B62" s="7"/>
      <c r="C62" s="8"/>
      <c r="D62" s="7"/>
      <c r="E62" s="9" t="s">
        <v>4</v>
      </c>
      <c r="F62" s="13"/>
      <c r="G62" s="214"/>
      <c r="H62" s="11"/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0" t="s">
        <v>12</v>
      </c>
      <c r="G63" s="214"/>
      <c r="H63" s="11" t="s">
        <v>56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0" t="s">
        <v>12</v>
      </c>
      <c r="G64" s="214"/>
      <c r="H64" s="11" t="s">
        <v>55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7"/>
      <c r="E65" s="9" t="s">
        <v>7</v>
      </c>
      <c r="F65" s="10" t="s">
        <v>12</v>
      </c>
      <c r="G65" s="214"/>
      <c r="H65" s="11" t="s">
        <v>93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0" t="s">
        <v>12</v>
      </c>
      <c r="G66" s="214"/>
      <c r="H66" s="11" t="s">
        <v>29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44660</v>
      </c>
      <c r="C68" s="5" t="s">
        <v>23</v>
      </c>
      <c r="D68" s="46" t="s">
        <v>513</v>
      </c>
      <c r="E68" s="9" t="s">
        <v>317</v>
      </c>
      <c r="F68" s="10"/>
      <c r="G68" s="202" t="s">
        <v>43</v>
      </c>
      <c r="H68" s="11"/>
      <c r="I68" s="203" t="s">
        <v>18</v>
      </c>
      <c r="J68" s="17">
        <v>2913</v>
      </c>
      <c r="K68" s="50">
        <f>SUM(K60,J68)</f>
        <v>134913</v>
      </c>
    </row>
    <row r="69" spans="1:11" ht="21" customHeight="1" x14ac:dyDescent="0.3">
      <c r="A69" s="189"/>
      <c r="B69" s="7"/>
      <c r="C69" s="8"/>
      <c r="D69" s="46" t="s">
        <v>514</v>
      </c>
      <c r="E69" s="9" t="s">
        <v>21</v>
      </c>
      <c r="F69" s="10"/>
      <c r="G69" s="214"/>
      <c r="H69" s="11"/>
      <c r="I69" s="193"/>
      <c r="J69" s="12"/>
      <c r="K69" s="47"/>
    </row>
    <row r="70" spans="1:11" ht="21" customHeight="1" x14ac:dyDescent="0.3">
      <c r="A70" s="189"/>
      <c r="B70" s="7"/>
      <c r="C70" s="8"/>
      <c r="D70" s="7"/>
      <c r="E70" s="9" t="s">
        <v>4</v>
      </c>
      <c r="F70" s="10" t="s">
        <v>12</v>
      </c>
      <c r="G70" s="214"/>
      <c r="H70" s="11" t="s">
        <v>56</v>
      </c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0" t="s">
        <v>12</v>
      </c>
      <c r="G71" s="214"/>
      <c r="H71" s="11" t="s">
        <v>17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0" t="s">
        <v>12</v>
      </c>
      <c r="G72" s="214"/>
      <c r="H72" s="11" t="s">
        <v>47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7"/>
      <c r="E73" s="9" t="s">
        <v>7</v>
      </c>
      <c r="F73" s="10" t="s">
        <v>12</v>
      </c>
      <c r="G73" s="214"/>
      <c r="H73" s="11" t="s">
        <v>52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13" t="s">
        <v>14</v>
      </c>
      <c r="G74" s="214"/>
      <c r="H74" s="11" t="s">
        <v>39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44660</v>
      </c>
      <c r="C76" s="5" t="s">
        <v>20</v>
      </c>
      <c r="D76" s="46" t="s">
        <v>515</v>
      </c>
      <c r="E76" s="9" t="s">
        <v>317</v>
      </c>
      <c r="F76" s="10"/>
      <c r="G76" s="205" t="s">
        <v>32</v>
      </c>
      <c r="H76" s="11"/>
      <c r="I76" s="203" t="s">
        <v>18</v>
      </c>
      <c r="J76" s="17">
        <v>23871</v>
      </c>
      <c r="K76" s="50">
        <f>SUM(K68,J76)</f>
        <v>158784</v>
      </c>
    </row>
    <row r="77" spans="1:11" ht="21" customHeight="1" x14ac:dyDescent="0.3">
      <c r="A77" s="189"/>
      <c r="B77" s="7"/>
      <c r="C77" s="8"/>
      <c r="D77" s="46" t="s">
        <v>122</v>
      </c>
      <c r="E77" s="9" t="s">
        <v>21</v>
      </c>
      <c r="F77" s="10"/>
      <c r="G77" s="196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7"/>
      <c r="E78" s="9" t="s">
        <v>4</v>
      </c>
      <c r="F78" s="13" t="s">
        <v>14</v>
      </c>
      <c r="G78" s="196"/>
      <c r="H78" s="11" t="s">
        <v>16</v>
      </c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3" t="s">
        <v>14</v>
      </c>
      <c r="G79" s="196"/>
      <c r="H79" s="11" t="s">
        <v>247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3" t="s">
        <v>14</v>
      </c>
      <c r="G80" s="196"/>
      <c r="H80" s="11" t="s">
        <v>27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7"/>
      <c r="E81" s="9" t="s">
        <v>7</v>
      </c>
      <c r="F81" s="10" t="s">
        <v>12</v>
      </c>
      <c r="G81" s="196"/>
      <c r="H81" s="11" t="s">
        <v>246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13" t="s">
        <v>14</v>
      </c>
      <c r="G82" s="211"/>
      <c r="H82" s="11" t="s">
        <v>45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44662</v>
      </c>
      <c r="C84" s="5" t="s">
        <v>23</v>
      </c>
      <c r="D84" s="46" t="s">
        <v>516</v>
      </c>
      <c r="E84" s="9" t="s">
        <v>317</v>
      </c>
      <c r="F84" s="10"/>
      <c r="G84" s="206" t="s">
        <v>38</v>
      </c>
      <c r="H84" s="11"/>
      <c r="I84" s="203" t="s">
        <v>432</v>
      </c>
      <c r="J84" s="17">
        <v>9775</v>
      </c>
      <c r="K84" s="50">
        <f>SUM(K76,J84)</f>
        <v>168559</v>
      </c>
    </row>
    <row r="85" spans="1:11" ht="21" customHeight="1" x14ac:dyDescent="0.3">
      <c r="A85" s="189"/>
      <c r="B85" s="7"/>
      <c r="C85" s="8"/>
      <c r="D85" s="46" t="s">
        <v>517</v>
      </c>
      <c r="E85" s="9" t="s">
        <v>21</v>
      </c>
      <c r="F85" s="10"/>
      <c r="G85" s="212"/>
      <c r="H85" s="11"/>
      <c r="I85" s="193"/>
      <c r="J85" s="12"/>
      <c r="K85" s="47"/>
    </row>
    <row r="86" spans="1:11" ht="21" customHeight="1" x14ac:dyDescent="0.3">
      <c r="A86" s="189"/>
      <c r="B86" s="7"/>
      <c r="C86" s="8"/>
      <c r="D86" s="7"/>
      <c r="E86" s="9" t="s">
        <v>4</v>
      </c>
      <c r="F86" s="13"/>
      <c r="G86" s="212"/>
      <c r="H86" s="11"/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0" t="s">
        <v>12</v>
      </c>
      <c r="G87" s="212"/>
      <c r="H87" s="11" t="s">
        <v>101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3" t="s">
        <v>14</v>
      </c>
      <c r="G88" s="212"/>
      <c r="H88" s="11" t="s">
        <v>47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7"/>
      <c r="E89" s="9" t="s">
        <v>7</v>
      </c>
      <c r="F89" s="10" t="s">
        <v>12</v>
      </c>
      <c r="G89" s="212"/>
      <c r="H89" s="11" t="s">
        <v>101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13" t="s">
        <v>14</v>
      </c>
      <c r="G90" s="213"/>
      <c r="H90" s="11" t="s">
        <v>28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44663</v>
      </c>
      <c r="C92" s="5" t="s">
        <v>35</v>
      </c>
      <c r="D92" s="46" t="s">
        <v>518</v>
      </c>
      <c r="E92" s="9" t="s">
        <v>317</v>
      </c>
      <c r="F92" s="10" t="s">
        <v>12</v>
      </c>
      <c r="G92" s="202" t="s">
        <v>43</v>
      </c>
      <c r="H92" s="11" t="s">
        <v>56</v>
      </c>
      <c r="I92" s="203" t="s">
        <v>18</v>
      </c>
      <c r="J92" s="17">
        <v>5701</v>
      </c>
      <c r="K92" s="50">
        <f>SUM(K84,J92)</f>
        <v>174260</v>
      </c>
    </row>
    <row r="93" spans="1:11" ht="21" customHeight="1" x14ac:dyDescent="0.3">
      <c r="A93" s="189"/>
      <c r="B93" s="7"/>
      <c r="C93" s="8"/>
      <c r="D93" s="46" t="s">
        <v>118</v>
      </c>
      <c r="E93" s="9" t="s">
        <v>21</v>
      </c>
      <c r="F93" s="10" t="s">
        <v>12</v>
      </c>
      <c r="G93" s="214"/>
      <c r="H93" s="11" t="s">
        <v>26</v>
      </c>
      <c r="I93" s="193"/>
      <c r="J93" s="12"/>
      <c r="K93" s="47"/>
    </row>
    <row r="94" spans="1:11" ht="21" customHeight="1" x14ac:dyDescent="0.3">
      <c r="A94" s="189"/>
      <c r="B94" s="7"/>
      <c r="C94" s="8"/>
      <c r="D94" s="7"/>
      <c r="E94" s="9" t="s">
        <v>4</v>
      </c>
      <c r="F94" s="10" t="s">
        <v>12</v>
      </c>
      <c r="G94" s="214"/>
      <c r="H94" s="11" t="s">
        <v>27</v>
      </c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0" t="s">
        <v>12</v>
      </c>
      <c r="G95" s="214"/>
      <c r="H95" s="11" t="s">
        <v>57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3" t="s">
        <v>14</v>
      </c>
      <c r="G96" s="214"/>
      <c r="H96" s="11" t="s">
        <v>27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7"/>
      <c r="E97" s="9" t="s">
        <v>7</v>
      </c>
      <c r="F97" s="10" t="s">
        <v>12</v>
      </c>
      <c r="G97" s="214"/>
      <c r="H97" s="11" t="s">
        <v>57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20" t="s">
        <v>72</v>
      </c>
      <c r="F98" s="13" t="s">
        <v>14</v>
      </c>
      <c r="G98" s="214"/>
      <c r="H98" s="11" t="s">
        <v>47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26"/>
      <c r="F99" s="26"/>
      <c r="G99" s="26"/>
      <c r="H99" s="27"/>
      <c r="I99" s="26"/>
      <c r="J99" s="28"/>
      <c r="K99" s="53"/>
    </row>
    <row r="100" spans="1:11" ht="21" customHeight="1" x14ac:dyDescent="0.35">
      <c r="A100" s="188">
        <v>13</v>
      </c>
      <c r="B100" s="4">
        <v>44664</v>
      </c>
      <c r="C100" s="5" t="s">
        <v>23</v>
      </c>
      <c r="D100" s="46" t="s">
        <v>519</v>
      </c>
      <c r="E100" s="9" t="s">
        <v>317</v>
      </c>
      <c r="F100" s="10"/>
      <c r="G100" s="205" t="s">
        <v>32</v>
      </c>
      <c r="H100" s="11"/>
      <c r="I100" s="203" t="s">
        <v>432</v>
      </c>
      <c r="J100" s="17">
        <v>22778</v>
      </c>
      <c r="K100" s="50">
        <f>SUM(K92,J100)</f>
        <v>197038</v>
      </c>
    </row>
    <row r="101" spans="1:11" ht="21" customHeight="1" x14ac:dyDescent="0.3">
      <c r="A101" s="189"/>
      <c r="B101" s="7"/>
      <c r="C101" s="8"/>
      <c r="D101" s="46" t="s">
        <v>520</v>
      </c>
      <c r="E101" s="9" t="s">
        <v>21</v>
      </c>
      <c r="F101" s="10"/>
      <c r="G101" s="196"/>
      <c r="H101" s="11"/>
      <c r="I101" s="193"/>
      <c r="J101" s="12"/>
      <c r="K101" s="47"/>
    </row>
    <row r="102" spans="1:11" ht="21" customHeight="1" x14ac:dyDescent="0.3">
      <c r="A102" s="189"/>
      <c r="B102" s="7"/>
      <c r="C102" s="8"/>
      <c r="D102" s="7"/>
      <c r="E102" s="9" t="s">
        <v>4</v>
      </c>
      <c r="F102" s="13" t="s">
        <v>14</v>
      </c>
      <c r="G102" s="196"/>
      <c r="H102" s="11" t="s">
        <v>86</v>
      </c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0" t="s">
        <v>12</v>
      </c>
      <c r="G103" s="196"/>
      <c r="H103" s="11" t="s">
        <v>33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3" t="s">
        <v>14</v>
      </c>
      <c r="G104" s="196"/>
      <c r="H104" s="11" t="s">
        <v>86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7"/>
      <c r="E105" s="9" t="s">
        <v>7</v>
      </c>
      <c r="F105" s="13" t="s">
        <v>14</v>
      </c>
      <c r="G105" s="196"/>
      <c r="H105" s="11" t="s">
        <v>47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20" t="s">
        <v>72</v>
      </c>
      <c r="F106" s="10" t="s">
        <v>12</v>
      </c>
      <c r="G106" s="211"/>
      <c r="H106" s="11" t="s">
        <v>57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26"/>
      <c r="F107" s="26"/>
      <c r="G107" s="26"/>
      <c r="H107" s="27"/>
      <c r="I107" s="26"/>
      <c r="J107" s="28"/>
      <c r="K107" s="53"/>
    </row>
    <row r="108" spans="1:11" ht="21" customHeight="1" x14ac:dyDescent="0.35">
      <c r="A108" s="188">
        <v>14</v>
      </c>
      <c r="B108" s="4">
        <v>44666</v>
      </c>
      <c r="C108" s="5" t="s">
        <v>35</v>
      </c>
      <c r="D108" s="46" t="s">
        <v>521</v>
      </c>
      <c r="E108" s="9" t="s">
        <v>317</v>
      </c>
      <c r="F108" s="10"/>
      <c r="G108" s="205" t="s">
        <v>32</v>
      </c>
      <c r="H108" s="11"/>
      <c r="I108" s="203" t="s">
        <v>18</v>
      </c>
      <c r="J108" s="17">
        <v>23194</v>
      </c>
      <c r="K108" s="50">
        <f>SUM(K100,J108)</f>
        <v>220232</v>
      </c>
    </row>
    <row r="109" spans="1:11" ht="21" customHeight="1" x14ac:dyDescent="0.3">
      <c r="A109" s="189"/>
      <c r="B109" s="7"/>
      <c r="C109" s="8"/>
      <c r="D109" s="46" t="s">
        <v>522</v>
      </c>
      <c r="E109" s="9" t="s">
        <v>21</v>
      </c>
      <c r="F109" s="10"/>
      <c r="G109" s="196"/>
      <c r="H109" s="11"/>
      <c r="I109" s="193"/>
      <c r="J109" s="12"/>
      <c r="K109" s="47"/>
    </row>
    <row r="110" spans="1:11" ht="21" customHeight="1" x14ac:dyDescent="0.3">
      <c r="A110" s="189"/>
      <c r="B110" s="7"/>
      <c r="C110" s="8"/>
      <c r="D110" s="7"/>
      <c r="E110" s="9" t="s">
        <v>4</v>
      </c>
      <c r="F110" s="10" t="s">
        <v>12</v>
      </c>
      <c r="G110" s="196"/>
      <c r="H110" s="11" t="s">
        <v>28</v>
      </c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3" t="s">
        <v>14</v>
      </c>
      <c r="G111" s="196"/>
      <c r="H111" s="11" t="s">
        <v>16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0" t="s">
        <v>12</v>
      </c>
      <c r="G112" s="196"/>
      <c r="H112" s="11" t="s">
        <v>27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7"/>
      <c r="E113" s="9" t="s">
        <v>7</v>
      </c>
      <c r="F113" s="13" t="s">
        <v>14</v>
      </c>
      <c r="G113" s="196"/>
      <c r="H113" s="11" t="s">
        <v>16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20" t="s">
        <v>72</v>
      </c>
      <c r="F114" s="13" t="s">
        <v>14</v>
      </c>
      <c r="G114" s="211"/>
      <c r="H114" s="11" t="s">
        <v>39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15</v>
      </c>
      <c r="B116" s="4">
        <v>44666</v>
      </c>
      <c r="C116" s="5" t="s">
        <v>23</v>
      </c>
      <c r="D116" s="46" t="s">
        <v>523</v>
      </c>
      <c r="E116" s="9" t="s">
        <v>317</v>
      </c>
      <c r="F116" s="10"/>
      <c r="G116" s="202" t="s">
        <v>43</v>
      </c>
      <c r="H116" s="11"/>
      <c r="I116" s="203" t="s">
        <v>18</v>
      </c>
      <c r="J116" s="17">
        <v>1082</v>
      </c>
      <c r="K116" s="50">
        <f>SUM(K108,J116)</f>
        <v>221314</v>
      </c>
    </row>
    <row r="117" spans="1:11" ht="21" customHeight="1" x14ac:dyDescent="0.3">
      <c r="A117" s="189"/>
      <c r="B117" s="7"/>
      <c r="C117" s="8"/>
      <c r="D117" s="46" t="s">
        <v>524</v>
      </c>
      <c r="E117" s="9" t="s">
        <v>21</v>
      </c>
      <c r="F117" s="10"/>
      <c r="G117" s="214"/>
      <c r="H117" s="11"/>
      <c r="I117" s="193"/>
      <c r="J117" s="12"/>
      <c r="K117" s="47"/>
    </row>
    <row r="118" spans="1:11" ht="21" customHeight="1" x14ac:dyDescent="0.3">
      <c r="A118" s="189"/>
      <c r="B118" s="7"/>
      <c r="C118" s="8"/>
      <c r="D118" s="7"/>
      <c r="E118" s="9" t="s">
        <v>4</v>
      </c>
      <c r="F118" s="10"/>
      <c r="G118" s="214"/>
      <c r="H118" s="11"/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0" t="s">
        <v>12</v>
      </c>
      <c r="G119" s="214"/>
      <c r="H119" s="11" t="s">
        <v>65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0" t="s">
        <v>12</v>
      </c>
      <c r="G120" s="214"/>
      <c r="H120" s="11" t="s">
        <v>57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7"/>
      <c r="E121" s="9" t="s">
        <v>7</v>
      </c>
      <c r="F121" s="10" t="s">
        <v>12</v>
      </c>
      <c r="G121" s="214"/>
      <c r="H121" s="11" t="s">
        <v>101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20" t="s">
        <v>72</v>
      </c>
      <c r="F122" s="10" t="s">
        <v>12</v>
      </c>
      <c r="G122" s="214"/>
      <c r="H122" s="11" t="s">
        <v>48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26"/>
      <c r="F123" s="26"/>
      <c r="G123" s="26"/>
      <c r="H123" s="27"/>
      <c r="I123" s="26"/>
      <c r="J123" s="28"/>
      <c r="K123" s="53"/>
    </row>
    <row r="124" spans="1:11" ht="21" customHeight="1" x14ac:dyDescent="0.35">
      <c r="A124" s="188">
        <v>16</v>
      </c>
      <c r="B124" s="4">
        <v>44667</v>
      </c>
      <c r="C124" s="5" t="s">
        <v>35</v>
      </c>
      <c r="D124" s="46" t="s">
        <v>525</v>
      </c>
      <c r="E124" s="9" t="s">
        <v>317</v>
      </c>
      <c r="F124" s="10"/>
      <c r="G124" s="206" t="s">
        <v>38</v>
      </c>
      <c r="H124" s="11"/>
      <c r="I124" s="203" t="s">
        <v>527</v>
      </c>
      <c r="J124" s="17">
        <v>11270</v>
      </c>
      <c r="K124" s="50">
        <f>SUM(K116,J124)</f>
        <v>232584</v>
      </c>
    </row>
    <row r="125" spans="1:11" ht="21" customHeight="1" x14ac:dyDescent="0.3">
      <c r="A125" s="189"/>
      <c r="B125" s="7"/>
      <c r="C125" s="8"/>
      <c r="D125" s="46" t="s">
        <v>526</v>
      </c>
      <c r="E125" s="9" t="s">
        <v>21</v>
      </c>
      <c r="F125" s="10" t="s">
        <v>12</v>
      </c>
      <c r="G125" s="212"/>
      <c r="H125" s="11" t="s">
        <v>47</v>
      </c>
      <c r="I125" s="193"/>
      <c r="J125" s="12"/>
      <c r="K125" s="47"/>
    </row>
    <row r="126" spans="1:11" ht="21" customHeight="1" x14ac:dyDescent="0.3">
      <c r="A126" s="189"/>
      <c r="B126" s="7"/>
      <c r="C126" s="8"/>
      <c r="D126" s="7"/>
      <c r="E126" s="9" t="s">
        <v>4</v>
      </c>
      <c r="F126" s="13" t="s">
        <v>14</v>
      </c>
      <c r="G126" s="212"/>
      <c r="H126" s="11" t="s">
        <v>17</v>
      </c>
      <c r="I126" s="193"/>
      <c r="J126" s="12"/>
      <c r="K126" s="47"/>
    </row>
    <row r="127" spans="1:11" ht="21" customHeight="1" x14ac:dyDescent="0.3">
      <c r="A127" s="189"/>
      <c r="B127" s="7"/>
      <c r="C127" s="8"/>
      <c r="D127" s="9"/>
      <c r="E127" s="9" t="s">
        <v>5</v>
      </c>
      <c r="F127" s="10" t="s">
        <v>12</v>
      </c>
      <c r="G127" s="212"/>
      <c r="H127" s="11" t="s">
        <v>47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3" t="s">
        <v>14</v>
      </c>
      <c r="G128" s="212"/>
      <c r="H128" s="11" t="s">
        <v>17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7"/>
      <c r="E129" s="9" t="s">
        <v>7</v>
      </c>
      <c r="F129" s="10" t="s">
        <v>12</v>
      </c>
      <c r="G129" s="212"/>
      <c r="H129" s="11" t="s">
        <v>47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20" t="s">
        <v>72</v>
      </c>
      <c r="F130" s="13" t="s">
        <v>14</v>
      </c>
      <c r="G130" s="213"/>
      <c r="H130" s="11" t="s">
        <v>44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26"/>
      <c r="F131" s="26"/>
      <c r="G131" s="26"/>
      <c r="H131" s="27"/>
      <c r="I131" s="26"/>
      <c r="J131" s="28"/>
      <c r="K131" s="53"/>
    </row>
    <row r="132" spans="1:11" ht="21" customHeight="1" x14ac:dyDescent="0.35">
      <c r="A132" s="188">
        <v>17</v>
      </c>
      <c r="B132" s="4">
        <v>44669</v>
      </c>
      <c r="C132" s="5" t="s">
        <v>35</v>
      </c>
      <c r="D132" s="46" t="s">
        <v>528</v>
      </c>
      <c r="E132" s="9" t="s">
        <v>317</v>
      </c>
      <c r="F132" s="10"/>
      <c r="G132" s="205" t="s">
        <v>32</v>
      </c>
      <c r="H132" s="11"/>
      <c r="I132" s="203" t="s">
        <v>432</v>
      </c>
      <c r="J132" s="17">
        <v>32842</v>
      </c>
      <c r="K132" s="50">
        <f>SUM(K124,J132)</f>
        <v>265426</v>
      </c>
    </row>
    <row r="133" spans="1:11" ht="21" customHeight="1" x14ac:dyDescent="0.3">
      <c r="A133" s="189"/>
      <c r="B133" s="7"/>
      <c r="C133" s="8"/>
      <c r="D133" s="46" t="s">
        <v>529</v>
      </c>
      <c r="E133" s="9" t="s">
        <v>21</v>
      </c>
      <c r="F133" s="10" t="s">
        <v>12</v>
      </c>
      <c r="G133" s="196"/>
      <c r="H133" s="11" t="s">
        <v>101</v>
      </c>
      <c r="I133" s="193"/>
      <c r="J133" s="12"/>
      <c r="K133" s="47"/>
    </row>
    <row r="134" spans="1:11" ht="21" customHeight="1" x14ac:dyDescent="0.3">
      <c r="A134" s="189"/>
      <c r="B134" s="7"/>
      <c r="C134" s="8"/>
      <c r="D134" s="7"/>
      <c r="E134" s="9" t="s">
        <v>4</v>
      </c>
      <c r="F134" s="13" t="s">
        <v>14</v>
      </c>
      <c r="G134" s="196"/>
      <c r="H134" s="11" t="s">
        <v>29</v>
      </c>
      <c r="I134" s="193"/>
      <c r="J134" s="12"/>
      <c r="K134" s="47"/>
    </row>
    <row r="135" spans="1:11" ht="21" customHeight="1" x14ac:dyDescent="0.3">
      <c r="A135" s="189"/>
      <c r="B135" s="7"/>
      <c r="C135" s="8"/>
      <c r="D135" s="9"/>
      <c r="E135" s="9" t="s">
        <v>5</v>
      </c>
      <c r="F135" s="10" t="s">
        <v>12</v>
      </c>
      <c r="G135" s="196"/>
      <c r="H135" s="11" t="s">
        <v>33</v>
      </c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6</v>
      </c>
      <c r="F136" s="13" t="s">
        <v>14</v>
      </c>
      <c r="G136" s="196"/>
      <c r="H136" s="11" t="s">
        <v>29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7"/>
      <c r="E137" s="9" t="s">
        <v>7</v>
      </c>
      <c r="F137" s="13" t="s">
        <v>14</v>
      </c>
      <c r="G137" s="196"/>
      <c r="H137" s="11" t="s">
        <v>88</v>
      </c>
      <c r="I137" s="193"/>
      <c r="J137" s="12"/>
      <c r="K137" s="47"/>
    </row>
    <row r="138" spans="1:11" ht="21" customHeight="1" thickBot="1" x14ac:dyDescent="0.35">
      <c r="A138" s="201"/>
      <c r="B138" s="34"/>
      <c r="C138" s="19"/>
      <c r="D138" s="20"/>
      <c r="E138" s="20" t="s">
        <v>72</v>
      </c>
      <c r="F138" s="13" t="s">
        <v>14</v>
      </c>
      <c r="G138" s="211"/>
      <c r="H138" s="11" t="s">
        <v>93</v>
      </c>
      <c r="I138" s="204"/>
      <c r="J138" s="23"/>
      <c r="K138" s="51"/>
    </row>
    <row r="139" spans="1:11" ht="21" customHeight="1" thickTop="1" x14ac:dyDescent="0.3">
      <c r="A139" s="52"/>
      <c r="B139" s="40"/>
      <c r="C139" s="25"/>
      <c r="D139" s="26"/>
      <c r="E139" s="26"/>
      <c r="F139" s="26"/>
      <c r="G139" s="26"/>
      <c r="H139" s="27"/>
      <c r="I139" s="26"/>
      <c r="J139" s="28"/>
      <c r="K139" s="53"/>
    </row>
    <row r="140" spans="1:11" ht="21" customHeight="1" x14ac:dyDescent="0.35">
      <c r="A140" s="188">
        <v>18</v>
      </c>
      <c r="B140" s="4">
        <v>44669</v>
      </c>
      <c r="C140" s="5" t="s">
        <v>23</v>
      </c>
      <c r="D140" s="46" t="s">
        <v>531</v>
      </c>
      <c r="E140" s="9" t="s">
        <v>317</v>
      </c>
      <c r="F140" s="10"/>
      <c r="G140" s="205" t="s">
        <v>32</v>
      </c>
      <c r="H140" s="11"/>
      <c r="I140" s="203" t="s">
        <v>432</v>
      </c>
      <c r="J140" s="17">
        <v>33313</v>
      </c>
      <c r="K140" s="50">
        <f>SUM(K132,J140)</f>
        <v>298739</v>
      </c>
    </row>
    <row r="141" spans="1:11" ht="21" customHeight="1" x14ac:dyDescent="0.3">
      <c r="A141" s="189"/>
      <c r="B141" s="7"/>
      <c r="C141" s="8"/>
      <c r="D141" s="46" t="s">
        <v>530</v>
      </c>
      <c r="E141" s="9" t="s">
        <v>21</v>
      </c>
      <c r="F141" s="10"/>
      <c r="G141" s="196"/>
      <c r="H141" s="11"/>
      <c r="I141" s="193"/>
      <c r="J141" s="12"/>
      <c r="K141" s="47"/>
    </row>
    <row r="142" spans="1:11" ht="21" customHeight="1" x14ac:dyDescent="0.3">
      <c r="A142" s="189"/>
      <c r="B142" s="7"/>
      <c r="C142" s="8"/>
      <c r="D142" s="7"/>
      <c r="E142" s="9" t="s">
        <v>4</v>
      </c>
      <c r="F142" s="13"/>
      <c r="G142" s="196"/>
      <c r="H142" s="11"/>
      <c r="I142" s="193"/>
      <c r="J142" s="12"/>
      <c r="K142" s="47"/>
    </row>
    <row r="143" spans="1:11" ht="21" customHeight="1" x14ac:dyDescent="0.3">
      <c r="A143" s="189"/>
      <c r="B143" s="7"/>
      <c r="C143" s="8"/>
      <c r="D143" s="9"/>
      <c r="E143" s="9" t="s">
        <v>5</v>
      </c>
      <c r="F143" s="10" t="s">
        <v>12</v>
      </c>
      <c r="G143" s="196"/>
      <c r="H143" s="11" t="s">
        <v>86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6</v>
      </c>
      <c r="F144" s="13" t="s">
        <v>14</v>
      </c>
      <c r="G144" s="196"/>
      <c r="H144" s="11" t="s">
        <v>29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7"/>
      <c r="E145" s="9" t="s">
        <v>7</v>
      </c>
      <c r="F145" s="13" t="s">
        <v>14</v>
      </c>
      <c r="G145" s="196"/>
      <c r="H145" s="11" t="s">
        <v>93</v>
      </c>
      <c r="I145" s="193"/>
      <c r="J145" s="12"/>
      <c r="K145" s="47"/>
    </row>
    <row r="146" spans="1:11" ht="21" customHeight="1" thickBot="1" x14ac:dyDescent="0.35">
      <c r="A146" s="201"/>
      <c r="B146" s="34"/>
      <c r="C146" s="19"/>
      <c r="D146" s="20"/>
      <c r="E146" s="20" t="s">
        <v>72</v>
      </c>
      <c r="F146" s="13" t="s">
        <v>14</v>
      </c>
      <c r="G146" s="211"/>
      <c r="H146" s="11" t="s">
        <v>29</v>
      </c>
      <c r="I146" s="204"/>
      <c r="J146" s="23"/>
      <c r="K146" s="51"/>
    </row>
    <row r="147" spans="1:11" ht="21" customHeight="1" thickTop="1" x14ac:dyDescent="0.3">
      <c r="A147" s="52"/>
      <c r="B147" s="40"/>
      <c r="C147" s="25"/>
      <c r="D147" s="26"/>
      <c r="E147" s="26"/>
      <c r="F147" s="26"/>
      <c r="G147" s="26"/>
      <c r="H147" s="27"/>
      <c r="I147" s="26"/>
      <c r="J147" s="28"/>
      <c r="K147" s="53"/>
    </row>
    <row r="148" spans="1:11" ht="21" customHeight="1" x14ac:dyDescent="0.35">
      <c r="A148" s="188">
        <v>19</v>
      </c>
      <c r="B148" s="4">
        <v>44671</v>
      </c>
      <c r="C148" s="5" t="s">
        <v>35</v>
      </c>
      <c r="D148" s="46" t="s">
        <v>532</v>
      </c>
      <c r="E148" s="9" t="s">
        <v>317</v>
      </c>
      <c r="F148" s="10"/>
      <c r="G148" s="205" t="s">
        <v>32</v>
      </c>
      <c r="H148" s="11"/>
      <c r="I148" s="203" t="s">
        <v>432</v>
      </c>
      <c r="J148" s="17">
        <v>35597</v>
      </c>
      <c r="K148" s="50">
        <f>SUM(K140,J148)</f>
        <v>334336</v>
      </c>
    </row>
    <row r="149" spans="1:11" ht="21" customHeight="1" x14ac:dyDescent="0.3">
      <c r="A149" s="189"/>
      <c r="B149" s="7"/>
      <c r="C149" s="8"/>
      <c r="D149" s="46" t="s">
        <v>530</v>
      </c>
      <c r="E149" s="9" t="s">
        <v>21</v>
      </c>
      <c r="F149" s="10" t="s">
        <v>12</v>
      </c>
      <c r="G149" s="196"/>
      <c r="H149" s="11" t="s">
        <v>68</v>
      </c>
      <c r="I149" s="193"/>
      <c r="J149" s="12"/>
      <c r="K149" s="47"/>
    </row>
    <row r="150" spans="1:11" ht="21" customHeight="1" x14ac:dyDescent="0.3">
      <c r="A150" s="189"/>
      <c r="B150" s="7"/>
      <c r="C150" s="8"/>
      <c r="D150" s="7"/>
      <c r="E150" s="9" t="s">
        <v>4</v>
      </c>
      <c r="F150" s="13" t="s">
        <v>14</v>
      </c>
      <c r="G150" s="196"/>
      <c r="H150" s="11" t="s">
        <v>28</v>
      </c>
      <c r="I150" s="193"/>
      <c r="J150" s="12"/>
      <c r="K150" s="47"/>
    </row>
    <row r="151" spans="1:11" ht="21" customHeight="1" x14ac:dyDescent="0.3">
      <c r="A151" s="189"/>
      <c r="B151" s="7"/>
      <c r="C151" s="8"/>
      <c r="D151" s="9"/>
      <c r="E151" s="9" t="s">
        <v>5</v>
      </c>
      <c r="F151" s="13" t="s">
        <v>14</v>
      </c>
      <c r="G151" s="196"/>
      <c r="H151" s="11" t="s">
        <v>247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6</v>
      </c>
      <c r="F152" s="13" t="s">
        <v>14</v>
      </c>
      <c r="G152" s="196"/>
      <c r="H152" s="11" t="s">
        <v>13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7"/>
      <c r="E153" s="9" t="s">
        <v>7</v>
      </c>
      <c r="F153" s="10" t="s">
        <v>12</v>
      </c>
      <c r="G153" s="196"/>
      <c r="H153" s="11" t="s">
        <v>246</v>
      </c>
      <c r="I153" s="193"/>
      <c r="J153" s="12"/>
      <c r="K153" s="47"/>
    </row>
    <row r="154" spans="1:11" ht="21" customHeight="1" thickBot="1" x14ac:dyDescent="0.35">
      <c r="A154" s="201"/>
      <c r="B154" s="34"/>
      <c r="C154" s="19"/>
      <c r="D154" s="20"/>
      <c r="E154" s="20" t="s">
        <v>72</v>
      </c>
      <c r="F154" s="13" t="s">
        <v>14</v>
      </c>
      <c r="G154" s="211"/>
      <c r="H154" s="11" t="s">
        <v>56</v>
      </c>
      <c r="I154" s="204"/>
      <c r="J154" s="23"/>
      <c r="K154" s="51"/>
    </row>
    <row r="155" spans="1:11" ht="21" customHeight="1" thickTop="1" x14ac:dyDescent="0.3">
      <c r="A155" s="52"/>
      <c r="B155" s="40"/>
      <c r="C155" s="25"/>
      <c r="D155" s="26"/>
      <c r="E155" s="26"/>
      <c r="F155" s="26"/>
      <c r="G155" s="26"/>
      <c r="H155" s="27"/>
      <c r="I155" s="26"/>
      <c r="J155" s="28"/>
      <c r="K155" s="53"/>
    </row>
    <row r="156" spans="1:11" ht="21" customHeight="1" x14ac:dyDescent="0.35">
      <c r="A156" s="188">
        <v>20</v>
      </c>
      <c r="B156" s="4">
        <v>44672</v>
      </c>
      <c r="C156" s="5" t="s">
        <v>35</v>
      </c>
      <c r="D156" s="46" t="s">
        <v>533</v>
      </c>
      <c r="E156" s="9" t="s">
        <v>317</v>
      </c>
      <c r="F156" s="10"/>
      <c r="G156" s="205" t="s">
        <v>32</v>
      </c>
      <c r="H156" s="11"/>
      <c r="I156" s="203" t="s">
        <v>18</v>
      </c>
      <c r="J156" s="17">
        <v>46740</v>
      </c>
      <c r="K156" s="50">
        <f>SUM(K148,J156)</f>
        <v>381076</v>
      </c>
    </row>
    <row r="157" spans="1:11" ht="21" customHeight="1" x14ac:dyDescent="0.3">
      <c r="A157" s="189"/>
      <c r="B157" s="7"/>
      <c r="C157" s="8"/>
      <c r="D157" s="46" t="s">
        <v>534</v>
      </c>
      <c r="E157" s="9" t="s">
        <v>21</v>
      </c>
      <c r="F157" s="13" t="s">
        <v>14</v>
      </c>
      <c r="G157" s="196"/>
      <c r="H157" s="11" t="s">
        <v>88</v>
      </c>
      <c r="I157" s="193"/>
      <c r="J157" s="12"/>
      <c r="K157" s="47"/>
    </row>
    <row r="158" spans="1:11" ht="21" customHeight="1" x14ac:dyDescent="0.3">
      <c r="A158" s="189"/>
      <c r="B158" s="7"/>
      <c r="C158" s="8"/>
      <c r="D158" s="7"/>
      <c r="E158" s="9" t="s">
        <v>4</v>
      </c>
      <c r="F158" s="13" t="s">
        <v>14</v>
      </c>
      <c r="G158" s="196"/>
      <c r="H158" s="11" t="s">
        <v>17</v>
      </c>
      <c r="I158" s="193"/>
      <c r="J158" s="12"/>
      <c r="K158" s="47"/>
    </row>
    <row r="159" spans="1:11" ht="21" customHeight="1" x14ac:dyDescent="0.3">
      <c r="A159" s="189"/>
      <c r="B159" s="7"/>
      <c r="C159" s="8"/>
      <c r="D159" s="9"/>
      <c r="E159" s="9" t="s">
        <v>5</v>
      </c>
      <c r="F159" s="13" t="s">
        <v>14</v>
      </c>
      <c r="G159" s="196"/>
      <c r="H159" s="11" t="s">
        <v>28</v>
      </c>
      <c r="I159" s="193"/>
      <c r="J159" s="12"/>
      <c r="K159" s="47"/>
    </row>
    <row r="160" spans="1:11" ht="21" customHeight="1" x14ac:dyDescent="0.3">
      <c r="A160" s="189"/>
      <c r="B160" s="7"/>
      <c r="C160" s="8"/>
      <c r="D160" s="9"/>
      <c r="E160" s="9" t="s">
        <v>6</v>
      </c>
      <c r="F160" s="10" t="s">
        <v>12</v>
      </c>
      <c r="G160" s="196"/>
      <c r="H160" s="11" t="s">
        <v>86</v>
      </c>
      <c r="I160" s="193"/>
      <c r="J160" s="12"/>
      <c r="K160" s="47"/>
    </row>
    <row r="161" spans="1:11" ht="21" customHeight="1" x14ac:dyDescent="0.3">
      <c r="A161" s="189"/>
      <c r="B161" s="7"/>
      <c r="C161" s="8"/>
      <c r="D161" s="7"/>
      <c r="E161" s="9" t="s">
        <v>7</v>
      </c>
      <c r="F161" s="13" t="s">
        <v>14</v>
      </c>
      <c r="G161" s="196"/>
      <c r="H161" s="11" t="s">
        <v>27</v>
      </c>
      <c r="I161" s="193"/>
      <c r="J161" s="12"/>
      <c r="K161" s="47"/>
    </row>
    <row r="162" spans="1:11" ht="21" customHeight="1" thickBot="1" x14ac:dyDescent="0.35">
      <c r="A162" s="201"/>
      <c r="B162" s="34"/>
      <c r="C162" s="19"/>
      <c r="D162" s="20"/>
      <c r="E162" s="20" t="s">
        <v>72</v>
      </c>
      <c r="F162" s="13" t="s">
        <v>14</v>
      </c>
      <c r="G162" s="211"/>
      <c r="H162" s="11" t="s">
        <v>40</v>
      </c>
      <c r="I162" s="204"/>
      <c r="J162" s="23"/>
      <c r="K162" s="51"/>
    </row>
    <row r="163" spans="1:11" ht="21" customHeight="1" thickTop="1" x14ac:dyDescent="0.3">
      <c r="A163" s="52"/>
      <c r="B163" s="40"/>
      <c r="C163" s="25"/>
      <c r="D163" s="26"/>
      <c r="E163" s="26"/>
      <c r="F163" s="26"/>
      <c r="G163" s="26"/>
      <c r="H163" s="27"/>
      <c r="I163" s="26"/>
      <c r="J163" s="28"/>
      <c r="K163" s="53"/>
    </row>
    <row r="164" spans="1:11" ht="21" customHeight="1" x14ac:dyDescent="0.35">
      <c r="A164" s="188">
        <v>21</v>
      </c>
      <c r="B164" s="4">
        <v>44672</v>
      </c>
      <c r="C164" s="5" t="s">
        <v>23</v>
      </c>
      <c r="D164" s="46" t="s">
        <v>535</v>
      </c>
      <c r="E164" s="9" t="s">
        <v>317</v>
      </c>
      <c r="F164" s="10"/>
      <c r="G164" s="205" t="s">
        <v>32</v>
      </c>
      <c r="H164" s="11"/>
      <c r="I164" s="203" t="s">
        <v>320</v>
      </c>
      <c r="J164" s="17">
        <v>24991</v>
      </c>
      <c r="K164" s="50">
        <f>SUM(K156,J164)</f>
        <v>406067</v>
      </c>
    </row>
    <row r="165" spans="1:11" ht="21" customHeight="1" x14ac:dyDescent="0.3">
      <c r="A165" s="189"/>
      <c r="B165" s="7"/>
      <c r="C165" s="8"/>
      <c r="D165" s="46" t="s">
        <v>536</v>
      </c>
      <c r="E165" s="9" t="s">
        <v>21</v>
      </c>
      <c r="F165" s="10" t="s">
        <v>12</v>
      </c>
      <c r="G165" s="196"/>
      <c r="H165" s="11" t="s">
        <v>16</v>
      </c>
      <c r="I165" s="193"/>
      <c r="J165" s="12"/>
      <c r="K165" s="47"/>
    </row>
    <row r="166" spans="1:11" ht="21" customHeight="1" x14ac:dyDescent="0.3">
      <c r="A166" s="189"/>
      <c r="B166" s="7"/>
      <c r="C166" s="8"/>
      <c r="D166" s="7"/>
      <c r="E166" s="9" t="s">
        <v>4</v>
      </c>
      <c r="F166" s="13" t="s">
        <v>14</v>
      </c>
      <c r="G166" s="196"/>
      <c r="H166" s="11" t="s">
        <v>142</v>
      </c>
      <c r="I166" s="193"/>
      <c r="J166" s="12"/>
      <c r="K166" s="47"/>
    </row>
    <row r="167" spans="1:11" ht="21" customHeight="1" x14ac:dyDescent="0.3">
      <c r="A167" s="189"/>
      <c r="B167" s="7"/>
      <c r="C167" s="8"/>
      <c r="D167" s="9"/>
      <c r="E167" s="9" t="s">
        <v>5</v>
      </c>
      <c r="F167" s="13" t="s">
        <v>14</v>
      </c>
      <c r="G167" s="196"/>
      <c r="H167" s="11" t="s">
        <v>25</v>
      </c>
      <c r="I167" s="193"/>
      <c r="J167" s="12"/>
      <c r="K167" s="47"/>
    </row>
    <row r="168" spans="1:11" ht="21" customHeight="1" x14ac:dyDescent="0.3">
      <c r="A168" s="189"/>
      <c r="B168" s="7"/>
      <c r="C168" s="8"/>
      <c r="D168" s="9"/>
      <c r="E168" s="9" t="s">
        <v>6</v>
      </c>
      <c r="F168" s="13" t="s">
        <v>14</v>
      </c>
      <c r="G168" s="196"/>
      <c r="H168" s="11" t="s">
        <v>52</v>
      </c>
      <c r="I168" s="193"/>
      <c r="J168" s="12"/>
      <c r="K168" s="47"/>
    </row>
    <row r="169" spans="1:11" ht="21" customHeight="1" x14ac:dyDescent="0.3">
      <c r="A169" s="189"/>
      <c r="B169" s="7"/>
      <c r="C169" s="8"/>
      <c r="D169" s="7"/>
      <c r="E169" s="9" t="s">
        <v>7</v>
      </c>
      <c r="F169" s="10" t="s">
        <v>12</v>
      </c>
      <c r="G169" s="196"/>
      <c r="H169" s="11" t="s">
        <v>13</v>
      </c>
      <c r="I169" s="193"/>
      <c r="J169" s="12"/>
      <c r="K169" s="47"/>
    </row>
    <row r="170" spans="1:11" ht="21" customHeight="1" thickBot="1" x14ac:dyDescent="0.35">
      <c r="A170" s="201"/>
      <c r="B170" s="34"/>
      <c r="C170" s="19"/>
      <c r="D170" s="20"/>
      <c r="E170" s="20" t="s">
        <v>72</v>
      </c>
      <c r="F170" s="10" t="s">
        <v>12</v>
      </c>
      <c r="G170" s="211"/>
      <c r="H170" s="11" t="s">
        <v>40</v>
      </c>
      <c r="I170" s="204"/>
      <c r="J170" s="23"/>
      <c r="K170" s="51"/>
    </row>
    <row r="171" spans="1:11" ht="21" customHeight="1" thickTop="1" x14ac:dyDescent="0.3">
      <c r="A171" s="52"/>
      <c r="B171" s="40"/>
      <c r="C171" s="25"/>
      <c r="D171" s="26"/>
      <c r="E171" s="26"/>
      <c r="F171" s="26"/>
      <c r="G171" s="26"/>
      <c r="H171" s="27"/>
      <c r="I171" s="26"/>
      <c r="J171" s="28"/>
      <c r="K171" s="53"/>
    </row>
    <row r="172" spans="1:11" ht="21" customHeight="1" x14ac:dyDescent="0.35">
      <c r="A172" s="188">
        <v>22</v>
      </c>
      <c r="B172" s="4">
        <v>44675</v>
      </c>
      <c r="C172" s="5" t="s">
        <v>35</v>
      </c>
      <c r="D172" s="46" t="s">
        <v>537</v>
      </c>
      <c r="E172" s="9" t="s">
        <v>317</v>
      </c>
      <c r="F172" s="10"/>
      <c r="G172" s="202" t="s">
        <v>43</v>
      </c>
      <c r="H172" s="11"/>
      <c r="I172" s="203" t="s">
        <v>432</v>
      </c>
      <c r="J172" s="17">
        <v>6559</v>
      </c>
      <c r="K172" s="50">
        <f>SUM(K164,J172)</f>
        <v>412626</v>
      </c>
    </row>
    <row r="173" spans="1:11" ht="21" customHeight="1" x14ac:dyDescent="0.3">
      <c r="A173" s="189"/>
      <c r="B173" s="7"/>
      <c r="C173" s="8"/>
      <c r="D173" s="46" t="s">
        <v>538</v>
      </c>
      <c r="E173" s="9" t="s">
        <v>21</v>
      </c>
      <c r="F173" s="10"/>
      <c r="G173" s="214"/>
      <c r="H173" s="11"/>
      <c r="I173" s="193"/>
      <c r="J173" s="12"/>
      <c r="K173" s="47"/>
    </row>
    <row r="174" spans="1:11" ht="21" customHeight="1" x14ac:dyDescent="0.3">
      <c r="A174" s="189"/>
      <c r="B174" s="7"/>
      <c r="C174" s="8"/>
      <c r="D174" s="7"/>
      <c r="E174" s="9" t="s">
        <v>4</v>
      </c>
      <c r="F174" s="13" t="s">
        <v>14</v>
      </c>
      <c r="G174" s="214"/>
      <c r="H174" s="11" t="s">
        <v>52</v>
      </c>
      <c r="I174" s="193"/>
      <c r="J174" s="12"/>
      <c r="K174" s="47"/>
    </row>
    <row r="175" spans="1:11" ht="21" customHeight="1" x14ac:dyDescent="0.3">
      <c r="A175" s="189"/>
      <c r="B175" s="7"/>
      <c r="C175" s="8"/>
      <c r="D175" s="9"/>
      <c r="E175" s="9" t="s">
        <v>5</v>
      </c>
      <c r="F175" s="10" t="s">
        <v>12</v>
      </c>
      <c r="G175" s="214"/>
      <c r="H175" s="11" t="s">
        <v>13</v>
      </c>
      <c r="I175" s="193"/>
      <c r="J175" s="12"/>
      <c r="K175" s="47"/>
    </row>
    <row r="176" spans="1:11" ht="21" customHeight="1" x14ac:dyDescent="0.3">
      <c r="A176" s="189"/>
      <c r="B176" s="7"/>
      <c r="C176" s="8"/>
      <c r="D176" s="9"/>
      <c r="E176" s="9" t="s">
        <v>6</v>
      </c>
      <c r="F176" s="13" t="s">
        <v>14</v>
      </c>
      <c r="G176" s="214"/>
      <c r="H176" s="11" t="s">
        <v>52</v>
      </c>
      <c r="I176" s="193"/>
      <c r="J176" s="12"/>
      <c r="K176" s="47"/>
    </row>
    <row r="177" spans="1:11" ht="21" customHeight="1" x14ac:dyDescent="0.3">
      <c r="A177" s="189"/>
      <c r="B177" s="7"/>
      <c r="C177" s="8"/>
      <c r="D177" s="7"/>
      <c r="E177" s="9" t="s">
        <v>7</v>
      </c>
      <c r="F177" s="10" t="s">
        <v>12</v>
      </c>
      <c r="G177" s="214"/>
      <c r="H177" s="11" t="s">
        <v>25</v>
      </c>
      <c r="I177" s="193"/>
      <c r="J177" s="12"/>
      <c r="K177" s="47"/>
    </row>
    <row r="178" spans="1:11" ht="21" customHeight="1" thickBot="1" x14ac:dyDescent="0.35">
      <c r="A178" s="201"/>
      <c r="B178" s="34"/>
      <c r="C178" s="19"/>
      <c r="D178" s="20"/>
      <c r="E178" s="20" t="s">
        <v>72</v>
      </c>
      <c r="F178" s="10" t="s">
        <v>12</v>
      </c>
      <c r="G178" s="214"/>
      <c r="H178" s="11" t="s">
        <v>48</v>
      </c>
      <c r="I178" s="204"/>
      <c r="J178" s="23"/>
      <c r="K178" s="51"/>
    </row>
    <row r="179" spans="1:11" ht="21" customHeight="1" thickTop="1" x14ac:dyDescent="0.3">
      <c r="A179" s="52"/>
      <c r="B179" s="40"/>
      <c r="C179" s="25"/>
      <c r="D179" s="26"/>
      <c r="E179" s="26"/>
      <c r="F179" s="26"/>
      <c r="G179" s="26"/>
      <c r="H179" s="27"/>
      <c r="I179" s="26"/>
      <c r="J179" s="28"/>
      <c r="K179" s="53"/>
    </row>
    <row r="180" spans="1:11" ht="21" customHeight="1" x14ac:dyDescent="0.35">
      <c r="A180" s="188">
        <v>23</v>
      </c>
      <c r="B180" s="4">
        <v>44676</v>
      </c>
      <c r="C180" s="5" t="s">
        <v>35</v>
      </c>
      <c r="D180" s="46" t="s">
        <v>539</v>
      </c>
      <c r="E180" s="9" t="s">
        <v>317</v>
      </c>
      <c r="F180" s="10"/>
      <c r="G180" s="205" t="s">
        <v>32</v>
      </c>
      <c r="H180" s="11"/>
      <c r="I180" s="203" t="s">
        <v>432</v>
      </c>
      <c r="J180" s="17">
        <v>42215</v>
      </c>
      <c r="K180" s="50">
        <f>SUM(K172,J180)</f>
        <v>454841</v>
      </c>
    </row>
    <row r="181" spans="1:11" ht="21" customHeight="1" x14ac:dyDescent="0.3">
      <c r="A181" s="189"/>
      <c r="B181" s="7"/>
      <c r="C181" s="8"/>
      <c r="D181" s="46" t="s">
        <v>262</v>
      </c>
      <c r="E181" s="9" t="s">
        <v>21</v>
      </c>
      <c r="F181" s="10"/>
      <c r="G181" s="196"/>
      <c r="H181" s="11"/>
      <c r="I181" s="193"/>
      <c r="J181" s="12"/>
      <c r="K181" s="47"/>
    </row>
    <row r="182" spans="1:11" ht="21" customHeight="1" x14ac:dyDescent="0.3">
      <c r="A182" s="189"/>
      <c r="B182" s="7"/>
      <c r="C182" s="8"/>
      <c r="D182" s="7"/>
      <c r="E182" s="9" t="s">
        <v>4</v>
      </c>
      <c r="F182" s="13"/>
      <c r="G182" s="196"/>
      <c r="H182" s="11"/>
      <c r="I182" s="193"/>
      <c r="J182" s="12"/>
      <c r="K182" s="47"/>
    </row>
    <row r="183" spans="1:11" ht="21" customHeight="1" x14ac:dyDescent="0.3">
      <c r="A183" s="189"/>
      <c r="B183" s="7"/>
      <c r="C183" s="8"/>
      <c r="D183" s="9"/>
      <c r="E183" s="9" t="s">
        <v>5</v>
      </c>
      <c r="F183" s="13" t="s">
        <v>14</v>
      </c>
      <c r="G183" s="196"/>
      <c r="H183" s="11" t="s">
        <v>65</v>
      </c>
      <c r="I183" s="193"/>
      <c r="J183" s="12"/>
      <c r="K183" s="47"/>
    </row>
    <row r="184" spans="1:11" ht="21" customHeight="1" x14ac:dyDescent="0.3">
      <c r="A184" s="189"/>
      <c r="B184" s="7"/>
      <c r="C184" s="8"/>
      <c r="D184" s="9"/>
      <c r="E184" s="9" t="s">
        <v>6</v>
      </c>
      <c r="F184" s="13" t="s">
        <v>14</v>
      </c>
      <c r="G184" s="196"/>
      <c r="H184" s="11" t="s">
        <v>33</v>
      </c>
      <c r="I184" s="193"/>
      <c r="J184" s="12"/>
      <c r="K184" s="47"/>
    </row>
    <row r="185" spans="1:11" ht="21" customHeight="1" x14ac:dyDescent="0.3">
      <c r="A185" s="189"/>
      <c r="B185" s="7"/>
      <c r="C185" s="8"/>
      <c r="D185" s="7"/>
      <c r="E185" s="9" t="s">
        <v>7</v>
      </c>
      <c r="F185" s="13" t="s">
        <v>14</v>
      </c>
      <c r="G185" s="196"/>
      <c r="H185" s="11" t="s">
        <v>63</v>
      </c>
      <c r="I185" s="193"/>
      <c r="J185" s="12"/>
      <c r="K185" s="47"/>
    </row>
    <row r="186" spans="1:11" ht="21" customHeight="1" thickBot="1" x14ac:dyDescent="0.35">
      <c r="A186" s="201"/>
      <c r="B186" s="34"/>
      <c r="C186" s="19"/>
      <c r="D186" s="20"/>
      <c r="E186" s="20" t="s">
        <v>72</v>
      </c>
      <c r="F186" s="13" t="s">
        <v>14</v>
      </c>
      <c r="G186" s="211"/>
      <c r="H186" s="11" t="s">
        <v>55</v>
      </c>
      <c r="I186" s="204"/>
      <c r="J186" s="23"/>
      <c r="K186" s="51"/>
    </row>
    <row r="187" spans="1:11" ht="21" customHeight="1" thickTop="1" x14ac:dyDescent="0.3">
      <c r="A187" s="52"/>
      <c r="B187" s="40"/>
      <c r="C187" s="25"/>
      <c r="D187" s="26"/>
      <c r="E187" s="26"/>
      <c r="F187" s="26"/>
      <c r="G187" s="26"/>
      <c r="H187" s="27"/>
      <c r="I187" s="26"/>
      <c r="J187" s="28"/>
      <c r="K187" s="53"/>
    </row>
    <row r="188" spans="1:11" ht="21" customHeight="1" x14ac:dyDescent="0.35">
      <c r="A188" s="188">
        <v>24</v>
      </c>
      <c r="B188" s="4">
        <v>44676</v>
      </c>
      <c r="C188" s="5" t="s">
        <v>23</v>
      </c>
      <c r="D188" s="46" t="s">
        <v>540</v>
      </c>
      <c r="E188" s="9" t="s">
        <v>317</v>
      </c>
      <c r="F188" s="10"/>
      <c r="G188" s="202" t="s">
        <v>43</v>
      </c>
      <c r="H188" s="11"/>
      <c r="I188" s="203" t="s">
        <v>432</v>
      </c>
      <c r="J188" s="17">
        <v>3111</v>
      </c>
      <c r="K188" s="50">
        <f>SUM(K180,J188)</f>
        <v>457952</v>
      </c>
    </row>
    <row r="189" spans="1:11" ht="21" customHeight="1" x14ac:dyDescent="0.3">
      <c r="A189" s="189"/>
      <c r="B189" s="7"/>
      <c r="C189" s="8"/>
      <c r="D189" s="46" t="s">
        <v>541</v>
      </c>
      <c r="E189" s="9" t="s">
        <v>21</v>
      </c>
      <c r="F189" s="10" t="s">
        <v>12</v>
      </c>
      <c r="G189" s="214"/>
      <c r="H189" s="11" t="s">
        <v>88</v>
      </c>
      <c r="I189" s="193"/>
      <c r="J189" s="12"/>
      <c r="K189" s="47"/>
    </row>
    <row r="190" spans="1:11" ht="21" customHeight="1" x14ac:dyDescent="0.3">
      <c r="A190" s="189"/>
      <c r="B190" s="7"/>
      <c r="C190" s="8"/>
      <c r="D190" s="7"/>
      <c r="E190" s="9" t="s">
        <v>4</v>
      </c>
      <c r="F190" s="10" t="s">
        <v>12</v>
      </c>
      <c r="G190" s="214"/>
      <c r="H190" s="11" t="s">
        <v>16</v>
      </c>
      <c r="I190" s="193"/>
      <c r="J190" s="12"/>
      <c r="K190" s="47"/>
    </row>
    <row r="191" spans="1:11" ht="21" customHeight="1" x14ac:dyDescent="0.3">
      <c r="A191" s="189"/>
      <c r="B191" s="7"/>
      <c r="C191" s="8"/>
      <c r="D191" s="9"/>
      <c r="E191" s="9" t="s">
        <v>5</v>
      </c>
      <c r="F191" s="13" t="s">
        <v>14</v>
      </c>
      <c r="G191" s="214"/>
      <c r="H191" s="11" t="s">
        <v>65</v>
      </c>
      <c r="I191" s="193"/>
      <c r="J191" s="12"/>
      <c r="K191" s="47"/>
    </row>
    <row r="192" spans="1:11" ht="21" customHeight="1" x14ac:dyDescent="0.3">
      <c r="A192" s="189"/>
      <c r="B192" s="7"/>
      <c r="C192" s="8"/>
      <c r="D192" s="9"/>
      <c r="E192" s="9" t="s">
        <v>6</v>
      </c>
      <c r="F192" s="10" t="s">
        <v>12</v>
      </c>
      <c r="G192" s="214"/>
      <c r="H192" s="11" t="s">
        <v>16</v>
      </c>
      <c r="I192" s="193"/>
      <c r="J192" s="12"/>
      <c r="K192" s="47"/>
    </row>
    <row r="193" spans="1:11" ht="21" customHeight="1" x14ac:dyDescent="0.3">
      <c r="A193" s="189"/>
      <c r="B193" s="7"/>
      <c r="C193" s="8"/>
      <c r="D193" s="7"/>
      <c r="E193" s="9" t="s">
        <v>7</v>
      </c>
      <c r="F193" s="10" t="s">
        <v>12</v>
      </c>
      <c r="G193" s="214"/>
      <c r="H193" s="11" t="s">
        <v>86</v>
      </c>
      <c r="I193" s="193"/>
      <c r="J193" s="12"/>
      <c r="K193" s="47"/>
    </row>
    <row r="194" spans="1:11" ht="21" customHeight="1" thickBot="1" x14ac:dyDescent="0.35">
      <c r="A194" s="201"/>
      <c r="B194" s="34"/>
      <c r="C194" s="19"/>
      <c r="D194" s="20"/>
      <c r="E194" s="20" t="s">
        <v>72</v>
      </c>
      <c r="F194" s="10" t="s">
        <v>12</v>
      </c>
      <c r="G194" s="214"/>
      <c r="H194" s="11" t="s">
        <v>45</v>
      </c>
      <c r="I194" s="204"/>
      <c r="J194" s="23"/>
      <c r="K194" s="51"/>
    </row>
    <row r="195" spans="1:11" ht="21" customHeight="1" thickTop="1" x14ac:dyDescent="0.3">
      <c r="A195" s="52"/>
      <c r="B195" s="40"/>
      <c r="C195" s="25"/>
      <c r="D195" s="26"/>
      <c r="E195" s="26"/>
      <c r="F195" s="26"/>
      <c r="G195" s="26"/>
      <c r="H195" s="27"/>
      <c r="I195" s="26"/>
      <c r="J195" s="28"/>
      <c r="K195" s="53"/>
    </row>
    <row r="196" spans="1:11" ht="21" customHeight="1" x14ac:dyDescent="0.35">
      <c r="A196" s="188">
        <v>25</v>
      </c>
      <c r="B196" s="4">
        <v>44677</v>
      </c>
      <c r="C196" s="5" t="s">
        <v>35</v>
      </c>
      <c r="D196" s="46" t="s">
        <v>542</v>
      </c>
      <c r="E196" s="9" t="s">
        <v>317</v>
      </c>
      <c r="F196" s="10"/>
      <c r="G196" s="202" t="s">
        <v>43</v>
      </c>
      <c r="H196" s="11"/>
      <c r="I196" s="203" t="s">
        <v>432</v>
      </c>
      <c r="J196" s="17">
        <v>5834</v>
      </c>
      <c r="K196" s="50">
        <f>SUM(K188,J196)</f>
        <v>463786</v>
      </c>
    </row>
    <row r="197" spans="1:11" ht="21" customHeight="1" x14ac:dyDescent="0.3">
      <c r="A197" s="189"/>
      <c r="B197" s="7"/>
      <c r="C197" s="8"/>
      <c r="D197" s="46" t="s">
        <v>543</v>
      </c>
      <c r="E197" s="9" t="s">
        <v>21</v>
      </c>
      <c r="F197" s="10" t="s">
        <v>12</v>
      </c>
      <c r="G197" s="214"/>
      <c r="H197" s="11" t="s">
        <v>93</v>
      </c>
      <c r="I197" s="193"/>
      <c r="J197" s="12"/>
      <c r="K197" s="47"/>
    </row>
    <row r="198" spans="1:11" ht="21" customHeight="1" x14ac:dyDescent="0.3">
      <c r="A198" s="189"/>
      <c r="B198" s="7"/>
      <c r="C198" s="8"/>
      <c r="D198" s="7"/>
      <c r="E198" s="9" t="s">
        <v>4</v>
      </c>
      <c r="F198" s="10" t="s">
        <v>12</v>
      </c>
      <c r="G198" s="214"/>
      <c r="H198" s="11" t="s">
        <v>25</v>
      </c>
      <c r="I198" s="193"/>
      <c r="J198" s="12"/>
      <c r="K198" s="47"/>
    </row>
    <row r="199" spans="1:11" ht="21" customHeight="1" x14ac:dyDescent="0.3">
      <c r="A199" s="189"/>
      <c r="B199" s="7"/>
      <c r="C199" s="8"/>
      <c r="D199" s="9"/>
      <c r="E199" s="9" t="s">
        <v>5</v>
      </c>
      <c r="F199" s="10" t="s">
        <v>12</v>
      </c>
      <c r="G199" s="214"/>
      <c r="H199" s="11" t="s">
        <v>47</v>
      </c>
      <c r="I199" s="193"/>
      <c r="J199" s="12"/>
      <c r="K199" s="47"/>
    </row>
    <row r="200" spans="1:11" ht="21" customHeight="1" x14ac:dyDescent="0.3">
      <c r="A200" s="189"/>
      <c r="B200" s="7"/>
      <c r="C200" s="8"/>
      <c r="D200" s="9"/>
      <c r="E200" s="9" t="s">
        <v>6</v>
      </c>
      <c r="F200" s="10" t="s">
        <v>12</v>
      </c>
      <c r="G200" s="214"/>
      <c r="H200" s="11" t="s">
        <v>28</v>
      </c>
      <c r="I200" s="193"/>
      <c r="J200" s="12"/>
      <c r="K200" s="47"/>
    </row>
    <row r="201" spans="1:11" ht="21" customHeight="1" x14ac:dyDescent="0.3">
      <c r="A201" s="189"/>
      <c r="B201" s="7"/>
      <c r="C201" s="8"/>
      <c r="D201" s="7"/>
      <c r="E201" s="9" t="s">
        <v>7</v>
      </c>
      <c r="F201" s="13" t="s">
        <v>14</v>
      </c>
      <c r="G201" s="214"/>
      <c r="H201" s="11" t="s">
        <v>47</v>
      </c>
      <c r="I201" s="193"/>
      <c r="J201" s="12"/>
      <c r="K201" s="47"/>
    </row>
    <row r="202" spans="1:11" ht="21" customHeight="1" thickBot="1" x14ac:dyDescent="0.35">
      <c r="A202" s="201"/>
      <c r="B202" s="34"/>
      <c r="C202" s="19"/>
      <c r="D202" s="20"/>
      <c r="E202" s="20" t="s">
        <v>72</v>
      </c>
      <c r="F202" s="13" t="s">
        <v>14</v>
      </c>
      <c r="G202" s="214"/>
      <c r="H202" s="11" t="s">
        <v>29</v>
      </c>
      <c r="I202" s="204"/>
      <c r="J202" s="23"/>
      <c r="K202" s="51"/>
    </row>
    <row r="203" spans="1:11" ht="21" customHeight="1" thickTop="1" x14ac:dyDescent="0.3">
      <c r="A203" s="52"/>
      <c r="B203" s="40"/>
      <c r="C203" s="25"/>
      <c r="D203" s="26"/>
      <c r="E203" s="26"/>
      <c r="F203" s="26"/>
      <c r="G203" s="26"/>
      <c r="H203" s="27"/>
      <c r="I203" s="26"/>
      <c r="J203" s="28"/>
      <c r="K203" s="53"/>
    </row>
    <row r="204" spans="1:11" ht="21" customHeight="1" x14ac:dyDescent="0.35">
      <c r="A204" s="188">
        <v>26</v>
      </c>
      <c r="B204" s="4">
        <v>44677</v>
      </c>
      <c r="C204" s="5" t="s">
        <v>23</v>
      </c>
      <c r="D204" s="46" t="s">
        <v>544</v>
      </c>
      <c r="E204" s="9" t="s">
        <v>317</v>
      </c>
      <c r="F204" s="10"/>
      <c r="G204" s="202" t="s">
        <v>43</v>
      </c>
      <c r="H204" s="11"/>
      <c r="I204" s="203" t="s">
        <v>18</v>
      </c>
      <c r="J204" s="17">
        <v>6800</v>
      </c>
      <c r="K204" s="50">
        <f>SUM(K196,J204)</f>
        <v>470586</v>
      </c>
    </row>
    <row r="205" spans="1:11" ht="21" customHeight="1" x14ac:dyDescent="0.3">
      <c r="A205" s="189"/>
      <c r="B205" s="7"/>
      <c r="C205" s="8"/>
      <c r="D205" s="46" t="s">
        <v>545</v>
      </c>
      <c r="E205" s="9" t="s">
        <v>21</v>
      </c>
      <c r="F205" s="10" t="s">
        <v>12</v>
      </c>
      <c r="G205" s="214"/>
      <c r="H205" s="11" t="s">
        <v>25</v>
      </c>
      <c r="I205" s="193"/>
      <c r="J205" s="12"/>
      <c r="K205" s="47"/>
    </row>
    <row r="206" spans="1:11" ht="21" customHeight="1" x14ac:dyDescent="0.3">
      <c r="A206" s="189"/>
      <c r="B206" s="7"/>
      <c r="C206" s="8"/>
      <c r="D206" s="7"/>
      <c r="E206" s="9" t="s">
        <v>4</v>
      </c>
      <c r="F206" s="13" t="s">
        <v>14</v>
      </c>
      <c r="G206" s="214"/>
      <c r="H206" s="11" t="s">
        <v>52</v>
      </c>
      <c r="I206" s="193"/>
      <c r="J206" s="12"/>
      <c r="K206" s="47"/>
    </row>
    <row r="207" spans="1:11" ht="21" customHeight="1" x14ac:dyDescent="0.3">
      <c r="A207" s="189"/>
      <c r="B207" s="7"/>
      <c r="C207" s="8"/>
      <c r="D207" s="9"/>
      <c r="E207" s="9" t="s">
        <v>5</v>
      </c>
      <c r="F207" s="13" t="s">
        <v>14</v>
      </c>
      <c r="G207" s="214"/>
      <c r="H207" s="11" t="s">
        <v>88</v>
      </c>
      <c r="I207" s="193"/>
      <c r="J207" s="12"/>
      <c r="K207" s="47"/>
    </row>
    <row r="208" spans="1:11" ht="21" customHeight="1" x14ac:dyDescent="0.3">
      <c r="A208" s="189"/>
      <c r="B208" s="7"/>
      <c r="C208" s="8"/>
      <c r="D208" s="9"/>
      <c r="E208" s="9" t="s">
        <v>6</v>
      </c>
      <c r="F208" s="10" t="s">
        <v>12</v>
      </c>
      <c r="G208" s="214"/>
      <c r="H208" s="11" t="s">
        <v>52</v>
      </c>
      <c r="I208" s="193"/>
      <c r="J208" s="12"/>
      <c r="K208" s="47"/>
    </row>
    <row r="209" spans="1:11" ht="21" customHeight="1" x14ac:dyDescent="0.3">
      <c r="A209" s="189"/>
      <c r="B209" s="7"/>
      <c r="C209" s="8"/>
      <c r="D209" s="7"/>
      <c r="E209" s="9" t="s">
        <v>7</v>
      </c>
      <c r="F209" s="10" t="s">
        <v>12</v>
      </c>
      <c r="G209" s="214"/>
      <c r="H209" s="11" t="s">
        <v>25</v>
      </c>
      <c r="I209" s="193"/>
      <c r="J209" s="12"/>
      <c r="K209" s="47"/>
    </row>
    <row r="210" spans="1:11" ht="21" customHeight="1" thickBot="1" x14ac:dyDescent="0.35">
      <c r="A210" s="201"/>
      <c r="B210" s="34"/>
      <c r="C210" s="19"/>
      <c r="D210" s="20"/>
      <c r="E210" s="20" t="s">
        <v>72</v>
      </c>
      <c r="F210" s="10" t="s">
        <v>12</v>
      </c>
      <c r="G210" s="214"/>
      <c r="H210" s="11" t="s">
        <v>40</v>
      </c>
      <c r="I210" s="204"/>
      <c r="J210" s="23"/>
      <c r="K210" s="51"/>
    </row>
    <row r="211" spans="1:11" ht="21" customHeight="1" thickTop="1" x14ac:dyDescent="0.3">
      <c r="A211" s="52"/>
      <c r="B211" s="40"/>
      <c r="C211" s="25"/>
      <c r="D211" s="26"/>
      <c r="E211" s="26"/>
      <c r="F211" s="26"/>
      <c r="G211" s="26"/>
      <c r="H211" s="27"/>
      <c r="I211" s="26"/>
      <c r="J211" s="28"/>
      <c r="K211" s="53"/>
    </row>
    <row r="212" spans="1:11" ht="21" customHeight="1" x14ac:dyDescent="0.35">
      <c r="A212" s="188">
        <v>27</v>
      </c>
      <c r="B212" s="4">
        <v>44678</v>
      </c>
      <c r="C212" s="5" t="s">
        <v>35</v>
      </c>
      <c r="D212" s="46" t="s">
        <v>546</v>
      </c>
      <c r="E212" s="9" t="s">
        <v>317</v>
      </c>
      <c r="F212" s="10"/>
      <c r="G212" s="205" t="s">
        <v>32</v>
      </c>
      <c r="H212" s="11"/>
      <c r="I212" s="203" t="s">
        <v>432</v>
      </c>
      <c r="J212" s="17">
        <v>44323</v>
      </c>
      <c r="K212" s="50">
        <f>SUM(K204,J212)</f>
        <v>514909</v>
      </c>
    </row>
    <row r="213" spans="1:11" ht="21" customHeight="1" x14ac:dyDescent="0.3">
      <c r="A213" s="189"/>
      <c r="B213" s="7"/>
      <c r="C213" s="8"/>
      <c r="D213" s="46" t="s">
        <v>547</v>
      </c>
      <c r="E213" s="9" t="s">
        <v>21</v>
      </c>
      <c r="F213" s="10"/>
      <c r="G213" s="196"/>
      <c r="H213" s="11"/>
      <c r="I213" s="193"/>
      <c r="J213" s="12"/>
      <c r="K213" s="47"/>
    </row>
    <row r="214" spans="1:11" ht="21" customHeight="1" x14ac:dyDescent="0.3">
      <c r="A214" s="189"/>
      <c r="B214" s="7"/>
      <c r="C214" s="8"/>
      <c r="D214" s="7"/>
      <c r="E214" s="9" t="s">
        <v>4</v>
      </c>
      <c r="F214" s="13"/>
      <c r="G214" s="196"/>
      <c r="H214" s="11"/>
      <c r="I214" s="193"/>
      <c r="J214" s="12"/>
      <c r="K214" s="47"/>
    </row>
    <row r="215" spans="1:11" ht="21" customHeight="1" x14ac:dyDescent="0.3">
      <c r="A215" s="189"/>
      <c r="B215" s="7"/>
      <c r="C215" s="8"/>
      <c r="D215" s="9"/>
      <c r="E215" s="9" t="s">
        <v>5</v>
      </c>
      <c r="F215" s="13" t="s">
        <v>14</v>
      </c>
      <c r="G215" s="196"/>
      <c r="H215" s="11" t="s">
        <v>101</v>
      </c>
      <c r="I215" s="193"/>
      <c r="J215" s="12"/>
      <c r="K215" s="47"/>
    </row>
    <row r="216" spans="1:11" ht="21" customHeight="1" x14ac:dyDescent="0.3">
      <c r="A216" s="189"/>
      <c r="B216" s="7"/>
      <c r="C216" s="8"/>
      <c r="D216" s="9"/>
      <c r="E216" s="9" t="s">
        <v>6</v>
      </c>
      <c r="F216" s="13" t="s">
        <v>14</v>
      </c>
      <c r="G216" s="196"/>
      <c r="H216" s="11" t="s">
        <v>142</v>
      </c>
      <c r="I216" s="193"/>
      <c r="J216" s="12"/>
      <c r="K216" s="47"/>
    </row>
    <row r="217" spans="1:11" ht="21" customHeight="1" x14ac:dyDescent="0.3">
      <c r="A217" s="189"/>
      <c r="B217" s="7"/>
      <c r="C217" s="8"/>
      <c r="D217" s="7"/>
      <c r="E217" s="9" t="s">
        <v>7</v>
      </c>
      <c r="F217" s="13" t="s">
        <v>14</v>
      </c>
      <c r="G217" s="196"/>
      <c r="H217" s="11" t="s">
        <v>16</v>
      </c>
      <c r="I217" s="193"/>
      <c r="J217" s="12"/>
      <c r="K217" s="47"/>
    </row>
    <row r="218" spans="1:11" ht="21" customHeight="1" thickBot="1" x14ac:dyDescent="0.35">
      <c r="A218" s="201"/>
      <c r="B218" s="34"/>
      <c r="C218" s="19"/>
      <c r="D218" s="20"/>
      <c r="E218" s="20" t="s">
        <v>72</v>
      </c>
      <c r="F218" s="13" t="s">
        <v>14</v>
      </c>
      <c r="G218" s="211"/>
      <c r="H218" s="11" t="s">
        <v>101</v>
      </c>
      <c r="I218" s="204"/>
      <c r="J218" s="23"/>
      <c r="K218" s="51"/>
    </row>
    <row r="219" spans="1:11" ht="21" customHeight="1" thickTop="1" x14ac:dyDescent="0.3">
      <c r="A219" s="52"/>
      <c r="B219" s="40"/>
      <c r="C219" s="25"/>
      <c r="D219" s="26"/>
      <c r="E219" s="26"/>
      <c r="F219" s="26"/>
      <c r="G219" s="26"/>
      <c r="H219" s="27"/>
      <c r="I219" s="26"/>
      <c r="J219" s="28"/>
      <c r="K219" s="53"/>
    </row>
    <row r="220" spans="1:11" ht="21" customHeight="1" x14ac:dyDescent="0.3">
      <c r="B220" s="66"/>
      <c r="C220" s="67"/>
      <c r="D220" s="68"/>
      <c r="E220" s="68"/>
      <c r="F220" s="68"/>
      <c r="G220" s="68"/>
      <c r="H220" s="69"/>
      <c r="I220" s="68"/>
      <c r="J220" s="70"/>
    </row>
    <row r="221" spans="1:11" ht="19.5" thickBot="1" x14ac:dyDescent="0.35">
      <c r="B221" s="66"/>
      <c r="C221" s="67"/>
      <c r="D221" s="68"/>
      <c r="E221" s="68"/>
      <c r="F221" s="68"/>
      <c r="G221" s="68"/>
      <c r="H221" s="69"/>
      <c r="I221" s="68"/>
      <c r="J221" s="70"/>
    </row>
    <row r="222" spans="1:11" ht="39.950000000000003" customHeight="1" thickBot="1" x14ac:dyDescent="0.75">
      <c r="A222" s="215" t="s">
        <v>549</v>
      </c>
      <c r="B222" s="216"/>
      <c r="C222" s="217"/>
      <c r="D222" s="218" t="s">
        <v>548</v>
      </c>
      <c r="E222" s="219"/>
      <c r="F222" s="219"/>
      <c r="G222" s="219"/>
      <c r="H222" s="219"/>
      <c r="I222" s="219"/>
      <c r="J222" s="219"/>
      <c r="K222" s="220"/>
    </row>
    <row r="226" spans="1:10" ht="18.75" x14ac:dyDescent="0.3">
      <c r="F226" s="89" t="s">
        <v>838</v>
      </c>
      <c r="G226" s="90" t="s">
        <v>839</v>
      </c>
      <c r="H226" s="91" t="s">
        <v>840</v>
      </c>
      <c r="I226" s="92" t="s">
        <v>38</v>
      </c>
      <c r="J226" s="93" t="s">
        <v>841</v>
      </c>
    </row>
    <row r="227" spans="1:10" ht="18.75" x14ac:dyDescent="0.3">
      <c r="F227" s="94" t="s">
        <v>18</v>
      </c>
      <c r="G227" s="9">
        <v>4</v>
      </c>
      <c r="H227" s="9">
        <v>6</v>
      </c>
      <c r="I227" s="9">
        <v>1</v>
      </c>
      <c r="J227" s="9">
        <f>SUM(G227:I227)</f>
        <v>11</v>
      </c>
    </row>
    <row r="228" spans="1:10" ht="18.75" x14ac:dyDescent="0.3">
      <c r="F228" s="94" t="s">
        <v>853</v>
      </c>
      <c r="G228" s="9">
        <v>7</v>
      </c>
      <c r="H228" s="9">
        <v>4</v>
      </c>
      <c r="I228" s="9">
        <v>2</v>
      </c>
      <c r="J228" s="9">
        <f t="shared" ref="J228:J231" si="0">SUM(G228:I228)</f>
        <v>13</v>
      </c>
    </row>
    <row r="229" spans="1:10" ht="18.75" x14ac:dyDescent="0.3">
      <c r="F229" s="94" t="s">
        <v>452</v>
      </c>
      <c r="G229" s="9">
        <v>0</v>
      </c>
      <c r="H229" s="9">
        <v>1</v>
      </c>
      <c r="I229" s="9">
        <v>0</v>
      </c>
      <c r="J229" s="9">
        <f t="shared" si="0"/>
        <v>1</v>
      </c>
    </row>
    <row r="230" spans="1:10" ht="18.75" x14ac:dyDescent="0.3">
      <c r="F230" s="94" t="s">
        <v>527</v>
      </c>
      <c r="G230" s="9">
        <v>0</v>
      </c>
      <c r="H230" s="9">
        <v>0</v>
      </c>
      <c r="I230" s="9">
        <v>1</v>
      </c>
      <c r="J230" s="9">
        <f t="shared" si="0"/>
        <v>1</v>
      </c>
    </row>
    <row r="231" spans="1:10" ht="18.75" x14ac:dyDescent="0.3">
      <c r="F231" s="94" t="s">
        <v>857</v>
      </c>
      <c r="G231" s="9">
        <v>1</v>
      </c>
      <c r="H231" s="9">
        <v>0</v>
      </c>
      <c r="I231" s="9">
        <v>0</v>
      </c>
      <c r="J231" s="9">
        <f t="shared" si="0"/>
        <v>1</v>
      </c>
    </row>
    <row r="232" spans="1:10" ht="18.75" x14ac:dyDescent="0.3">
      <c r="F232" s="9"/>
      <c r="G232" s="9"/>
      <c r="H232" s="9"/>
      <c r="I232" s="9"/>
      <c r="J232" s="87"/>
    </row>
    <row r="233" spans="1:10" ht="18.75" x14ac:dyDescent="0.3">
      <c r="F233" s="95" t="s">
        <v>703</v>
      </c>
      <c r="G233" s="88">
        <f>SUM(G227:G232)</f>
        <v>12</v>
      </c>
      <c r="H233" s="88">
        <f>SUM(H227:H232)</f>
        <v>11</v>
      </c>
      <c r="I233" s="88">
        <f>SUM(I227:I232)</f>
        <v>4</v>
      </c>
      <c r="J233" s="88">
        <f>SUM(J227:J232)</f>
        <v>27</v>
      </c>
    </row>
    <row r="235" spans="1:10" ht="15.75" thickBot="1" x14ac:dyDescent="0.3"/>
    <row r="236" spans="1:10" ht="19.5" customHeight="1" x14ac:dyDescent="0.3">
      <c r="A236" s="175" t="s">
        <v>784</v>
      </c>
      <c r="B236" s="176"/>
      <c r="C236" s="176"/>
      <c r="D236" s="86" t="s">
        <v>809</v>
      </c>
      <c r="E236" s="77">
        <v>27</v>
      </c>
      <c r="F236" s="80">
        <v>1</v>
      </c>
    </row>
    <row r="237" spans="1:10" ht="19.5" customHeight="1" x14ac:dyDescent="0.3">
      <c r="A237" s="178"/>
      <c r="B237" s="179"/>
      <c r="C237" s="179"/>
      <c r="D237" s="84" t="s">
        <v>810</v>
      </c>
      <c r="E237" s="78">
        <v>12</v>
      </c>
      <c r="F237" s="81">
        <f>AVERAGE(E237*F236)/E236</f>
        <v>0.44444444444444442</v>
      </c>
    </row>
    <row r="238" spans="1:10" ht="19.5" customHeight="1" x14ac:dyDescent="0.3">
      <c r="A238" s="178"/>
      <c r="B238" s="179"/>
      <c r="C238" s="179"/>
      <c r="D238" s="83" t="s">
        <v>811</v>
      </c>
      <c r="E238" s="78">
        <v>11</v>
      </c>
      <c r="F238" s="81">
        <f t="shared" ref="F238:F239" si="1">AVERAGE(E238*F237)/E237</f>
        <v>0.40740740740740738</v>
      </c>
    </row>
    <row r="239" spans="1:10" ht="19.5" customHeight="1" thickBot="1" x14ac:dyDescent="0.35">
      <c r="A239" s="181"/>
      <c r="B239" s="182"/>
      <c r="C239" s="182"/>
      <c r="D239" s="85" t="s">
        <v>812</v>
      </c>
      <c r="E239" s="79">
        <v>4</v>
      </c>
      <c r="F239" s="82">
        <f t="shared" si="1"/>
        <v>0.14814814814814814</v>
      </c>
    </row>
  </sheetData>
  <mergeCells count="85">
    <mergeCell ref="A164:A170"/>
    <mergeCell ref="G164:G170"/>
    <mergeCell ref="I164:I170"/>
    <mergeCell ref="A148:A154"/>
    <mergeCell ref="G148:G154"/>
    <mergeCell ref="I148:I154"/>
    <mergeCell ref="A156:A162"/>
    <mergeCell ref="G156:G162"/>
    <mergeCell ref="I156:I162"/>
    <mergeCell ref="A140:A146"/>
    <mergeCell ref="G140:G146"/>
    <mergeCell ref="I140:I146"/>
    <mergeCell ref="A124:A130"/>
    <mergeCell ref="G124:G130"/>
    <mergeCell ref="I124:I130"/>
    <mergeCell ref="A132:A138"/>
    <mergeCell ref="G132:G138"/>
    <mergeCell ref="I132:I138"/>
    <mergeCell ref="A108:A114"/>
    <mergeCell ref="G108:G114"/>
    <mergeCell ref="I108:I114"/>
    <mergeCell ref="A116:A122"/>
    <mergeCell ref="G116:G122"/>
    <mergeCell ref="I116:I122"/>
    <mergeCell ref="A1:K1"/>
    <mergeCell ref="A4:A10"/>
    <mergeCell ref="G4:G10"/>
    <mergeCell ref="I4:I10"/>
    <mergeCell ref="A12:A18"/>
    <mergeCell ref="G12:G18"/>
    <mergeCell ref="I12:I18"/>
    <mergeCell ref="A20:A26"/>
    <mergeCell ref="G20:G26"/>
    <mergeCell ref="I20:I26"/>
    <mergeCell ref="A28:A34"/>
    <mergeCell ref="G28:G34"/>
    <mergeCell ref="I28:I34"/>
    <mergeCell ref="A36:A42"/>
    <mergeCell ref="G36:G42"/>
    <mergeCell ref="I36:I42"/>
    <mergeCell ref="A44:A50"/>
    <mergeCell ref="G44:G50"/>
    <mergeCell ref="I44:I50"/>
    <mergeCell ref="A100:A106"/>
    <mergeCell ref="G100:G106"/>
    <mergeCell ref="A52:A58"/>
    <mergeCell ref="G52:G58"/>
    <mergeCell ref="I52:I58"/>
    <mergeCell ref="A60:A66"/>
    <mergeCell ref="G60:G66"/>
    <mergeCell ref="I60:I66"/>
    <mergeCell ref="I100:I106"/>
    <mergeCell ref="A84:A90"/>
    <mergeCell ref="G84:G90"/>
    <mergeCell ref="I84:I90"/>
    <mergeCell ref="A92:A98"/>
    <mergeCell ref="G92:G98"/>
    <mergeCell ref="I92:I98"/>
    <mergeCell ref="A68:A74"/>
    <mergeCell ref="G68:G74"/>
    <mergeCell ref="I68:I74"/>
    <mergeCell ref="A76:A82"/>
    <mergeCell ref="G76:G82"/>
    <mergeCell ref="I76:I82"/>
    <mergeCell ref="A172:A178"/>
    <mergeCell ref="G172:G178"/>
    <mergeCell ref="I172:I178"/>
    <mergeCell ref="A180:A186"/>
    <mergeCell ref="G180:G186"/>
    <mergeCell ref="I180:I186"/>
    <mergeCell ref="A188:A194"/>
    <mergeCell ref="G188:G194"/>
    <mergeCell ref="I188:I194"/>
    <mergeCell ref="A196:A202"/>
    <mergeCell ref="G196:G202"/>
    <mergeCell ref="I196:I202"/>
    <mergeCell ref="A236:C239"/>
    <mergeCell ref="A204:A210"/>
    <mergeCell ref="G204:G210"/>
    <mergeCell ref="I204:I210"/>
    <mergeCell ref="A212:A218"/>
    <mergeCell ref="G212:G218"/>
    <mergeCell ref="I212:I218"/>
    <mergeCell ref="A222:C222"/>
    <mergeCell ref="D222:K222"/>
  </mergeCells>
  <phoneticPr fontId="9" type="noConversion"/>
  <pageMargins left="0.70866141732283472" right="0.70866141732283472" top="0.78740157480314965" bottom="0.78740157480314965" header="0.31496062992125984" footer="0.31496062992125984"/>
  <pageSetup paperSize="8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opLeftCell="A58" zoomScale="120" zoomScaleNormal="120" workbookViewId="0">
      <selection activeCell="C77" sqref="C77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551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44686</v>
      </c>
      <c r="C4" s="5" t="s">
        <v>35</v>
      </c>
      <c r="D4" s="46" t="s">
        <v>552</v>
      </c>
      <c r="E4" s="9" t="s">
        <v>317</v>
      </c>
      <c r="F4" s="10"/>
      <c r="G4" s="206" t="s">
        <v>38</v>
      </c>
      <c r="H4" s="11"/>
      <c r="I4" s="203" t="s">
        <v>18</v>
      </c>
      <c r="J4" s="17">
        <v>12100</v>
      </c>
      <c r="K4" s="50">
        <f>SUM(J4)</f>
        <v>12100</v>
      </c>
    </row>
    <row r="5" spans="1:11" ht="18.75" customHeight="1" x14ac:dyDescent="0.3">
      <c r="A5" s="189"/>
      <c r="B5" s="7"/>
      <c r="C5" s="8"/>
      <c r="D5" s="46" t="s">
        <v>553</v>
      </c>
      <c r="E5" s="9" t="s">
        <v>21</v>
      </c>
      <c r="F5" s="10" t="s">
        <v>12</v>
      </c>
      <c r="G5" s="212"/>
      <c r="H5" s="11" t="s">
        <v>33</v>
      </c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0" t="s">
        <v>12</v>
      </c>
      <c r="G6" s="212"/>
      <c r="H6" s="11" t="s">
        <v>25</v>
      </c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0" t="s">
        <v>12</v>
      </c>
      <c r="G7" s="212"/>
      <c r="H7" s="11" t="s">
        <v>55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3" t="s">
        <v>14</v>
      </c>
      <c r="G8" s="212"/>
      <c r="H8" s="11" t="s">
        <v>13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3" t="s">
        <v>14</v>
      </c>
      <c r="G9" s="212"/>
      <c r="H9" s="11" t="s">
        <v>101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3" t="s">
        <v>14</v>
      </c>
      <c r="G10" s="213"/>
      <c r="H10" s="11" t="s">
        <v>101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x14ac:dyDescent="0.35">
      <c r="A12" s="188">
        <v>2</v>
      </c>
      <c r="B12" s="4">
        <v>44686</v>
      </c>
      <c r="C12" s="5" t="s">
        <v>23</v>
      </c>
      <c r="D12" s="46" t="s">
        <v>554</v>
      </c>
      <c r="E12" s="9" t="s">
        <v>317</v>
      </c>
      <c r="F12" s="10"/>
      <c r="G12" s="202" t="s">
        <v>43</v>
      </c>
      <c r="H12" s="11"/>
      <c r="I12" s="203" t="s">
        <v>18</v>
      </c>
      <c r="J12" s="17">
        <v>4016</v>
      </c>
      <c r="K12" s="50">
        <f>SUM(K4,J12)</f>
        <v>16116</v>
      </c>
    </row>
    <row r="13" spans="1:11" ht="18.75" x14ac:dyDescent="0.3">
      <c r="A13" s="189"/>
      <c r="B13" s="7"/>
      <c r="C13" s="8"/>
      <c r="D13" s="46" t="s">
        <v>555</v>
      </c>
      <c r="E13" s="9" t="s">
        <v>21</v>
      </c>
      <c r="F13" s="13"/>
      <c r="G13" s="214"/>
      <c r="H13" s="11"/>
      <c r="I13" s="193"/>
      <c r="J13" s="12"/>
      <c r="K13" s="47"/>
    </row>
    <row r="14" spans="1:11" ht="18.75" x14ac:dyDescent="0.3">
      <c r="A14" s="189"/>
      <c r="B14" s="7"/>
      <c r="C14" s="8"/>
      <c r="D14" s="9"/>
      <c r="E14" s="9" t="s">
        <v>4</v>
      </c>
      <c r="F14" s="10" t="s">
        <v>12</v>
      </c>
      <c r="G14" s="214"/>
      <c r="H14" s="11" t="s">
        <v>17</v>
      </c>
      <c r="I14" s="193"/>
      <c r="J14" s="12"/>
      <c r="K14" s="47"/>
    </row>
    <row r="15" spans="1:11" ht="18.75" x14ac:dyDescent="0.3">
      <c r="A15" s="189"/>
      <c r="B15" s="7"/>
      <c r="C15" s="8"/>
      <c r="D15" s="9"/>
      <c r="E15" s="9" t="s">
        <v>5</v>
      </c>
      <c r="F15" s="10" t="s">
        <v>12</v>
      </c>
      <c r="G15" s="214"/>
      <c r="H15" s="11" t="s">
        <v>28</v>
      </c>
      <c r="I15" s="193"/>
      <c r="J15" s="12"/>
      <c r="K15" s="47"/>
    </row>
    <row r="16" spans="1:11" ht="18.75" x14ac:dyDescent="0.3">
      <c r="A16" s="189"/>
      <c r="B16" s="7"/>
      <c r="C16" s="8"/>
      <c r="D16" s="9"/>
      <c r="E16" s="9" t="s">
        <v>6</v>
      </c>
      <c r="F16" s="10" t="s">
        <v>12</v>
      </c>
      <c r="G16" s="214"/>
      <c r="H16" s="11" t="s">
        <v>47</v>
      </c>
      <c r="I16" s="193"/>
      <c r="J16" s="12"/>
      <c r="K16" s="47"/>
    </row>
    <row r="17" spans="1:11" ht="18.75" x14ac:dyDescent="0.3">
      <c r="A17" s="189"/>
      <c r="B17" s="7"/>
      <c r="C17" s="8"/>
      <c r="D17" s="9"/>
      <c r="E17" s="9" t="s">
        <v>7</v>
      </c>
      <c r="F17" s="13" t="s">
        <v>14</v>
      </c>
      <c r="G17" s="214"/>
      <c r="H17" s="11" t="s">
        <v>28</v>
      </c>
      <c r="I17" s="193"/>
      <c r="J17" s="12"/>
      <c r="K17" s="47"/>
    </row>
    <row r="18" spans="1:11" ht="19.5" thickBot="1" x14ac:dyDescent="0.35">
      <c r="A18" s="201"/>
      <c r="B18" s="34"/>
      <c r="C18" s="19"/>
      <c r="D18" s="20"/>
      <c r="E18" s="20" t="s">
        <v>72</v>
      </c>
      <c r="F18" s="10" t="s">
        <v>12</v>
      </c>
      <c r="G18" s="214"/>
      <c r="H18" s="11" t="s">
        <v>52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x14ac:dyDescent="0.35">
      <c r="A20" s="188">
        <v>3</v>
      </c>
      <c r="B20" s="4">
        <v>44690</v>
      </c>
      <c r="C20" s="5" t="s">
        <v>23</v>
      </c>
      <c r="D20" s="46" t="s">
        <v>556</v>
      </c>
      <c r="E20" s="9" t="s">
        <v>317</v>
      </c>
      <c r="F20" s="10"/>
      <c r="G20" s="202" t="s">
        <v>43</v>
      </c>
      <c r="H20" s="11"/>
      <c r="I20" s="203" t="s">
        <v>432</v>
      </c>
      <c r="J20" s="17">
        <v>3737</v>
      </c>
      <c r="K20" s="50">
        <f>SUM(K12,J20)</f>
        <v>19853</v>
      </c>
    </row>
    <row r="21" spans="1:11" ht="18.75" x14ac:dyDescent="0.3">
      <c r="A21" s="189"/>
      <c r="B21" s="7"/>
      <c r="C21" s="8"/>
      <c r="D21" s="46" t="s">
        <v>557</v>
      </c>
      <c r="E21" s="9" t="s">
        <v>21</v>
      </c>
      <c r="F21" s="10"/>
      <c r="G21" s="214"/>
      <c r="H21" s="11"/>
      <c r="I21" s="193"/>
      <c r="J21" s="12"/>
      <c r="K21" s="47"/>
    </row>
    <row r="22" spans="1:11" ht="18.75" x14ac:dyDescent="0.3">
      <c r="A22" s="189"/>
      <c r="B22" s="7"/>
      <c r="C22" s="8"/>
      <c r="D22" s="7"/>
      <c r="E22" s="9" t="s">
        <v>4</v>
      </c>
      <c r="F22" s="10" t="s">
        <v>12</v>
      </c>
      <c r="G22" s="214"/>
      <c r="H22" s="11" t="s">
        <v>47</v>
      </c>
      <c r="I22" s="193"/>
      <c r="J22" s="12"/>
      <c r="K22" s="47"/>
    </row>
    <row r="23" spans="1:11" ht="18.75" x14ac:dyDescent="0.3">
      <c r="A23" s="189"/>
      <c r="B23" s="7"/>
      <c r="C23" s="8"/>
      <c r="D23" s="9"/>
      <c r="E23" s="9" t="s">
        <v>5</v>
      </c>
      <c r="F23" s="10" t="s">
        <v>12</v>
      </c>
      <c r="G23" s="214"/>
      <c r="H23" s="11" t="s">
        <v>55</v>
      </c>
      <c r="I23" s="193"/>
      <c r="J23" s="12"/>
      <c r="K23" s="47"/>
    </row>
    <row r="24" spans="1:11" ht="18.75" x14ac:dyDescent="0.3">
      <c r="A24" s="189"/>
      <c r="B24" s="7"/>
      <c r="C24" s="8"/>
      <c r="D24" s="9"/>
      <c r="E24" s="9" t="s">
        <v>6</v>
      </c>
      <c r="F24" s="10" t="s">
        <v>12</v>
      </c>
      <c r="G24" s="214"/>
      <c r="H24" s="11" t="s">
        <v>247</v>
      </c>
      <c r="I24" s="193"/>
      <c r="J24" s="12"/>
      <c r="K24" s="47"/>
    </row>
    <row r="25" spans="1:11" ht="18.75" x14ac:dyDescent="0.3">
      <c r="A25" s="189"/>
      <c r="B25" s="7"/>
      <c r="C25" s="8"/>
      <c r="D25" s="7"/>
      <c r="E25" s="9" t="s">
        <v>7</v>
      </c>
      <c r="F25" s="13" t="s">
        <v>14</v>
      </c>
      <c r="G25" s="214"/>
      <c r="H25" s="11" t="s">
        <v>68</v>
      </c>
      <c r="I25" s="193"/>
      <c r="J25" s="12"/>
      <c r="K25" s="47"/>
    </row>
    <row r="26" spans="1:11" ht="19.5" thickBot="1" x14ac:dyDescent="0.35">
      <c r="A26" s="201"/>
      <c r="B26" s="34"/>
      <c r="C26" s="19"/>
      <c r="D26" s="20"/>
      <c r="E26" s="20" t="s">
        <v>72</v>
      </c>
      <c r="F26" s="10" t="s">
        <v>12</v>
      </c>
      <c r="G26" s="214"/>
      <c r="H26" s="11" t="s">
        <v>48</v>
      </c>
      <c r="I26" s="204"/>
      <c r="J26" s="23"/>
      <c r="K26" s="51"/>
    </row>
    <row r="27" spans="1:11" ht="19.5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customHeight="1" x14ac:dyDescent="0.35">
      <c r="A28" s="188">
        <v>4</v>
      </c>
      <c r="B28" s="4">
        <v>44691</v>
      </c>
      <c r="C28" s="5" t="s">
        <v>23</v>
      </c>
      <c r="D28" s="46" t="s">
        <v>558</v>
      </c>
      <c r="E28" s="9" t="s">
        <v>317</v>
      </c>
      <c r="F28" s="10"/>
      <c r="G28" s="202" t="s">
        <v>43</v>
      </c>
      <c r="H28" s="11"/>
      <c r="I28" s="203" t="s">
        <v>432</v>
      </c>
      <c r="J28" s="17">
        <v>8969</v>
      </c>
      <c r="K28" s="50">
        <f>SUM(K20,J28)</f>
        <v>28822</v>
      </c>
    </row>
    <row r="29" spans="1:11" ht="18.75" customHeight="1" x14ac:dyDescent="0.3">
      <c r="A29" s="189"/>
      <c r="B29" s="7"/>
      <c r="C29" s="8"/>
      <c r="D29" s="46" t="s">
        <v>559</v>
      </c>
      <c r="E29" s="9" t="s">
        <v>21</v>
      </c>
      <c r="F29" s="13" t="s">
        <v>14</v>
      </c>
      <c r="G29" s="214"/>
      <c r="H29" s="11" t="s">
        <v>47</v>
      </c>
      <c r="I29" s="193"/>
      <c r="J29" s="12"/>
      <c r="K29" s="47"/>
    </row>
    <row r="30" spans="1:11" ht="18.75" customHeight="1" x14ac:dyDescent="0.3">
      <c r="A30" s="189"/>
      <c r="B30" s="7"/>
      <c r="C30" s="8"/>
      <c r="D30" s="7"/>
      <c r="E30" s="9" t="s">
        <v>4</v>
      </c>
      <c r="F30" s="10" t="s">
        <v>12</v>
      </c>
      <c r="G30" s="214"/>
      <c r="H30" s="11" t="s">
        <v>55</v>
      </c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5</v>
      </c>
      <c r="F31" s="10" t="s">
        <v>12</v>
      </c>
      <c r="G31" s="214"/>
      <c r="H31" s="11" t="s">
        <v>63</v>
      </c>
      <c r="I31" s="193"/>
      <c r="J31" s="12"/>
      <c r="K31" s="47"/>
    </row>
    <row r="32" spans="1:11" ht="18.75" customHeight="1" x14ac:dyDescent="0.3">
      <c r="A32" s="189"/>
      <c r="B32" s="7"/>
      <c r="C32" s="8"/>
      <c r="D32" s="9"/>
      <c r="E32" s="9" t="s">
        <v>6</v>
      </c>
      <c r="F32" s="10" t="s">
        <v>12</v>
      </c>
      <c r="G32" s="214"/>
      <c r="H32" s="11" t="s">
        <v>47</v>
      </c>
      <c r="I32" s="193"/>
      <c r="J32" s="12"/>
      <c r="K32" s="47"/>
    </row>
    <row r="33" spans="1:11" ht="18.75" customHeight="1" x14ac:dyDescent="0.3">
      <c r="A33" s="189"/>
      <c r="B33" s="7"/>
      <c r="C33" s="8"/>
      <c r="D33" s="7"/>
      <c r="E33" s="9" t="s">
        <v>7</v>
      </c>
      <c r="F33" s="13" t="s">
        <v>14</v>
      </c>
      <c r="G33" s="214"/>
      <c r="H33" s="11" t="s">
        <v>63</v>
      </c>
      <c r="I33" s="193"/>
      <c r="J33" s="12"/>
      <c r="K33" s="47"/>
    </row>
    <row r="34" spans="1:11" ht="19.5" customHeight="1" thickBot="1" x14ac:dyDescent="0.35">
      <c r="A34" s="201"/>
      <c r="B34" s="34"/>
      <c r="C34" s="19"/>
      <c r="D34" s="20"/>
      <c r="E34" s="20" t="s">
        <v>72</v>
      </c>
      <c r="F34" s="13" t="s">
        <v>14</v>
      </c>
      <c r="G34" s="214"/>
      <c r="H34" s="11" t="s">
        <v>25</v>
      </c>
      <c r="I34" s="204"/>
      <c r="J34" s="23"/>
      <c r="K34" s="51"/>
    </row>
    <row r="35" spans="1:11" ht="19.5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44692</v>
      </c>
      <c r="C36" s="5" t="s">
        <v>23</v>
      </c>
      <c r="D36" s="46" t="s">
        <v>560</v>
      </c>
      <c r="E36" s="9" t="s">
        <v>317</v>
      </c>
      <c r="F36" s="13" t="s">
        <v>14</v>
      </c>
      <c r="G36" s="205" t="s">
        <v>32</v>
      </c>
      <c r="H36" s="11" t="s">
        <v>144</v>
      </c>
      <c r="I36" s="203" t="s">
        <v>18</v>
      </c>
      <c r="J36" s="17">
        <v>25533</v>
      </c>
      <c r="K36" s="50">
        <f>SUM(K28,J36)</f>
        <v>54355</v>
      </c>
    </row>
    <row r="37" spans="1:11" ht="21" customHeight="1" x14ac:dyDescent="0.3">
      <c r="A37" s="189"/>
      <c r="B37" s="7"/>
      <c r="C37" s="8"/>
      <c r="D37" s="46" t="s">
        <v>561</v>
      </c>
      <c r="E37" s="9" t="s">
        <v>21</v>
      </c>
      <c r="F37" s="13" t="s">
        <v>14</v>
      </c>
      <c r="G37" s="196"/>
      <c r="H37" s="11" t="s">
        <v>55</v>
      </c>
      <c r="I37" s="193"/>
      <c r="J37" s="12"/>
      <c r="K37" s="47"/>
    </row>
    <row r="38" spans="1:11" ht="21" customHeight="1" x14ac:dyDescent="0.3">
      <c r="A38" s="189"/>
      <c r="B38" s="7"/>
      <c r="C38" s="8"/>
      <c r="D38" s="7"/>
      <c r="E38" s="9" t="s">
        <v>4</v>
      </c>
      <c r="F38" s="10" t="s">
        <v>12</v>
      </c>
      <c r="G38" s="196"/>
      <c r="H38" s="11" t="s">
        <v>142</v>
      </c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3" t="s">
        <v>14</v>
      </c>
      <c r="G39" s="196"/>
      <c r="H39" s="11" t="s">
        <v>55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0" t="s">
        <v>12</v>
      </c>
      <c r="G40" s="196"/>
      <c r="H40" s="11" t="s">
        <v>142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7"/>
      <c r="E41" s="9" t="s">
        <v>7</v>
      </c>
      <c r="F41" s="13" t="s">
        <v>14</v>
      </c>
      <c r="G41" s="196"/>
      <c r="H41" s="11" t="s">
        <v>55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20" t="s">
        <v>72</v>
      </c>
      <c r="F42" s="10" t="s">
        <v>12</v>
      </c>
      <c r="G42" s="211"/>
      <c r="H42" s="11" t="s">
        <v>45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44693</v>
      </c>
      <c r="C44" s="5" t="s">
        <v>35</v>
      </c>
      <c r="D44" s="46" t="s">
        <v>562</v>
      </c>
      <c r="E44" s="9" t="s">
        <v>317</v>
      </c>
      <c r="F44" s="13"/>
      <c r="G44" s="202" t="s">
        <v>43</v>
      </c>
      <c r="H44" s="11"/>
      <c r="I44" s="203" t="s">
        <v>18</v>
      </c>
      <c r="J44" s="17">
        <v>7007</v>
      </c>
      <c r="K44" s="50">
        <f>SUM(K36,J44)</f>
        <v>61362</v>
      </c>
    </row>
    <row r="45" spans="1:11" ht="21" customHeight="1" x14ac:dyDescent="0.3">
      <c r="A45" s="189"/>
      <c r="B45" s="7"/>
      <c r="C45" s="8"/>
      <c r="D45" s="46" t="s">
        <v>485</v>
      </c>
      <c r="E45" s="9" t="s">
        <v>21</v>
      </c>
      <c r="F45" s="13"/>
      <c r="G45" s="214"/>
      <c r="H45" s="11"/>
      <c r="I45" s="193"/>
      <c r="J45" s="12"/>
      <c r="K45" s="47"/>
    </row>
    <row r="46" spans="1:11" ht="21" customHeight="1" x14ac:dyDescent="0.3">
      <c r="A46" s="189"/>
      <c r="B46" s="7"/>
      <c r="C46" s="8"/>
      <c r="D46" s="7"/>
      <c r="E46" s="9" t="s">
        <v>4</v>
      </c>
      <c r="F46" s="10" t="s">
        <v>12</v>
      </c>
      <c r="G46" s="214"/>
      <c r="H46" s="11" t="s">
        <v>55</v>
      </c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3" t="s">
        <v>14</v>
      </c>
      <c r="G47" s="214"/>
      <c r="H47" s="11" t="s">
        <v>47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0" t="s">
        <v>12</v>
      </c>
      <c r="G48" s="214"/>
      <c r="H48" s="11" t="s">
        <v>55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7"/>
      <c r="E49" s="9" t="s">
        <v>7</v>
      </c>
      <c r="F49" s="10" t="s">
        <v>12</v>
      </c>
      <c r="G49" s="214"/>
      <c r="H49" s="11" t="s">
        <v>48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20" t="s">
        <v>72</v>
      </c>
      <c r="F50" s="13" t="s">
        <v>14</v>
      </c>
      <c r="G50" s="214"/>
      <c r="H50" s="11" t="s">
        <v>86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44693</v>
      </c>
      <c r="C52" s="5" t="s">
        <v>23</v>
      </c>
      <c r="D52" s="46" t="s">
        <v>564</v>
      </c>
      <c r="E52" s="9" t="s">
        <v>317</v>
      </c>
      <c r="F52" s="13"/>
      <c r="G52" s="202" t="s">
        <v>43</v>
      </c>
      <c r="H52" s="11"/>
      <c r="I52" s="203" t="s">
        <v>18</v>
      </c>
      <c r="J52" s="17">
        <v>5279</v>
      </c>
      <c r="K52" s="50">
        <f>SUM(K44,J52)</f>
        <v>66641</v>
      </c>
    </row>
    <row r="53" spans="1:11" ht="21" customHeight="1" x14ac:dyDescent="0.3">
      <c r="A53" s="189"/>
      <c r="B53" s="7"/>
      <c r="C53" s="8"/>
      <c r="D53" s="46" t="s">
        <v>563</v>
      </c>
      <c r="E53" s="9" t="s">
        <v>21</v>
      </c>
      <c r="F53" s="13" t="s">
        <v>14</v>
      </c>
      <c r="G53" s="214"/>
      <c r="H53" s="11" t="s">
        <v>56</v>
      </c>
      <c r="I53" s="193"/>
      <c r="J53" s="12"/>
      <c r="K53" s="47"/>
    </row>
    <row r="54" spans="1:11" ht="21" customHeight="1" x14ac:dyDescent="0.3">
      <c r="A54" s="189"/>
      <c r="B54" s="7"/>
      <c r="C54" s="8"/>
      <c r="D54" s="7"/>
      <c r="E54" s="9" t="s">
        <v>4</v>
      </c>
      <c r="F54" s="10" t="s">
        <v>12</v>
      </c>
      <c r="G54" s="214"/>
      <c r="H54" s="11" t="s">
        <v>47</v>
      </c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0" t="s">
        <v>12</v>
      </c>
      <c r="G55" s="214"/>
      <c r="H55" s="11" t="s">
        <v>68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3" t="s">
        <v>14</v>
      </c>
      <c r="G56" s="214"/>
      <c r="H56" s="11" t="s">
        <v>47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7"/>
      <c r="E57" s="9" t="s">
        <v>7</v>
      </c>
      <c r="F57" s="10" t="s">
        <v>12</v>
      </c>
      <c r="G57" s="214"/>
      <c r="H57" s="11" t="s">
        <v>55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0" t="s">
        <v>12</v>
      </c>
      <c r="G58" s="214"/>
      <c r="H58" s="11" t="s">
        <v>40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44712</v>
      </c>
      <c r="C60" s="5" t="s">
        <v>23</v>
      </c>
      <c r="D60" s="46" t="s">
        <v>565</v>
      </c>
      <c r="E60" s="9" t="s">
        <v>317</v>
      </c>
      <c r="F60" s="13"/>
      <c r="G60" s="202" t="s">
        <v>43</v>
      </c>
      <c r="H60" s="11"/>
      <c r="I60" s="203" t="s">
        <v>18</v>
      </c>
      <c r="J60" s="17">
        <v>2823</v>
      </c>
      <c r="K60" s="50">
        <f>SUM(K52,J60)</f>
        <v>69464</v>
      </c>
    </row>
    <row r="61" spans="1:11" ht="21" customHeight="1" x14ac:dyDescent="0.3">
      <c r="A61" s="189"/>
      <c r="B61" s="7"/>
      <c r="C61" s="8"/>
      <c r="D61" s="46" t="s">
        <v>566</v>
      </c>
      <c r="E61" s="9" t="s">
        <v>21</v>
      </c>
      <c r="F61" s="10" t="s">
        <v>12</v>
      </c>
      <c r="G61" s="214"/>
      <c r="H61" s="11" t="s">
        <v>29</v>
      </c>
      <c r="I61" s="193"/>
      <c r="J61" s="12"/>
      <c r="K61" s="47"/>
    </row>
    <row r="62" spans="1:11" ht="21" customHeight="1" x14ac:dyDescent="0.3">
      <c r="A62" s="189"/>
      <c r="B62" s="7"/>
      <c r="C62" s="8"/>
      <c r="D62" s="7"/>
      <c r="E62" s="9" t="s">
        <v>4</v>
      </c>
      <c r="F62" s="10" t="s">
        <v>12</v>
      </c>
      <c r="G62" s="214"/>
      <c r="H62" s="11" t="s">
        <v>93</v>
      </c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0" t="s">
        <v>12</v>
      </c>
      <c r="G63" s="214"/>
      <c r="H63" s="11" t="s">
        <v>65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3" t="s">
        <v>14</v>
      </c>
      <c r="G64" s="214"/>
      <c r="H64" s="11" t="s">
        <v>52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7"/>
      <c r="E65" s="9" t="s">
        <v>7</v>
      </c>
      <c r="F65" s="10" t="s">
        <v>12</v>
      </c>
      <c r="G65" s="214"/>
      <c r="H65" s="11" t="s">
        <v>88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0" t="s">
        <v>12</v>
      </c>
      <c r="G66" s="214"/>
      <c r="H66" s="11" t="s">
        <v>17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">
      <c r="B68" s="66"/>
      <c r="C68" s="67"/>
      <c r="D68" s="68"/>
      <c r="E68" s="68"/>
      <c r="F68" s="68"/>
      <c r="G68" s="68"/>
      <c r="H68" s="69"/>
      <c r="I68" s="68"/>
      <c r="J68" s="70"/>
    </row>
    <row r="69" spans="1:11" ht="19.5" thickBot="1" x14ac:dyDescent="0.35">
      <c r="B69" s="66"/>
      <c r="C69" s="67"/>
      <c r="D69" s="68"/>
      <c r="E69" s="68"/>
      <c r="F69" s="68"/>
      <c r="G69" s="68"/>
      <c r="H69" s="69"/>
      <c r="I69" s="68"/>
      <c r="J69" s="70"/>
    </row>
    <row r="70" spans="1:11" ht="39.950000000000003" customHeight="1" thickBot="1" x14ac:dyDescent="0.75">
      <c r="A70" s="215" t="s">
        <v>567</v>
      </c>
      <c r="B70" s="216"/>
      <c r="C70" s="217"/>
      <c r="D70" s="218" t="s">
        <v>568</v>
      </c>
      <c r="E70" s="219"/>
      <c r="F70" s="219"/>
      <c r="G70" s="219"/>
      <c r="H70" s="219"/>
      <c r="I70" s="219"/>
      <c r="J70" s="219"/>
      <c r="K70" s="220"/>
    </row>
    <row r="74" spans="1:11" ht="18.75" x14ac:dyDescent="0.3">
      <c r="F74" s="89" t="s">
        <v>838</v>
      </c>
      <c r="G74" s="90" t="s">
        <v>839</v>
      </c>
      <c r="H74" s="91" t="s">
        <v>840</v>
      </c>
      <c r="I74" s="92" t="s">
        <v>38</v>
      </c>
      <c r="J74" s="93" t="s">
        <v>841</v>
      </c>
    </row>
    <row r="75" spans="1:11" ht="18.75" x14ac:dyDescent="0.3">
      <c r="F75" s="94" t="s">
        <v>18</v>
      </c>
      <c r="G75" s="9">
        <v>1</v>
      </c>
      <c r="H75" s="9">
        <v>4</v>
      </c>
      <c r="I75" s="9">
        <v>1</v>
      </c>
      <c r="J75" s="9">
        <f>SUM(G75:I75)</f>
        <v>6</v>
      </c>
    </row>
    <row r="76" spans="1:11" ht="18.75" x14ac:dyDescent="0.3">
      <c r="F76" s="94" t="s">
        <v>853</v>
      </c>
      <c r="G76" s="9">
        <v>0</v>
      </c>
      <c r="H76" s="9">
        <v>2</v>
      </c>
      <c r="I76" s="9">
        <v>0</v>
      </c>
      <c r="J76" s="9">
        <f t="shared" ref="J76" si="0">SUM(G76:I76)</f>
        <v>2</v>
      </c>
    </row>
    <row r="77" spans="1:11" ht="18.75" x14ac:dyDescent="0.3">
      <c r="F77" s="9"/>
      <c r="G77" s="9"/>
      <c r="H77" s="9"/>
      <c r="I77" s="9"/>
      <c r="J77" s="87"/>
    </row>
    <row r="78" spans="1:11" ht="18.75" x14ac:dyDescent="0.3">
      <c r="F78" s="95" t="s">
        <v>703</v>
      </c>
      <c r="G78" s="88">
        <f>SUM(G75:G77)</f>
        <v>1</v>
      </c>
      <c r="H78" s="88">
        <f>SUM(H75:H77)</f>
        <v>6</v>
      </c>
      <c r="I78" s="88">
        <f>SUM(I75:I77)</f>
        <v>1</v>
      </c>
      <c r="J78" s="88">
        <f>SUM(J75:J77)</f>
        <v>8</v>
      </c>
    </row>
    <row r="80" spans="1:11" ht="15.75" thickBot="1" x14ac:dyDescent="0.3"/>
    <row r="81" spans="1:6" ht="19.5" customHeight="1" x14ac:dyDescent="0.3">
      <c r="A81" s="175" t="s">
        <v>784</v>
      </c>
      <c r="B81" s="176"/>
      <c r="C81" s="176"/>
      <c r="D81" s="86" t="s">
        <v>805</v>
      </c>
      <c r="E81" s="77">
        <v>8</v>
      </c>
      <c r="F81" s="80">
        <v>1</v>
      </c>
    </row>
    <row r="82" spans="1:6" ht="19.5" customHeight="1" x14ac:dyDescent="0.3">
      <c r="A82" s="178"/>
      <c r="B82" s="179"/>
      <c r="C82" s="179"/>
      <c r="D82" s="84" t="s">
        <v>806</v>
      </c>
      <c r="E82" s="78">
        <v>1</v>
      </c>
      <c r="F82" s="81">
        <f>AVERAGE(E82*F81)/E81</f>
        <v>0.125</v>
      </c>
    </row>
    <row r="83" spans="1:6" ht="19.5" customHeight="1" x14ac:dyDescent="0.3">
      <c r="A83" s="178"/>
      <c r="B83" s="179"/>
      <c r="C83" s="179"/>
      <c r="D83" s="83" t="s">
        <v>807</v>
      </c>
      <c r="E83" s="78">
        <v>6</v>
      </c>
      <c r="F83" s="81">
        <f t="shared" ref="F83:F84" si="1">AVERAGE(E83*F82)/E82</f>
        <v>0.75</v>
      </c>
    </row>
    <row r="84" spans="1:6" ht="19.5" customHeight="1" thickBot="1" x14ac:dyDescent="0.35">
      <c r="A84" s="181"/>
      <c r="B84" s="182"/>
      <c r="C84" s="182"/>
      <c r="D84" s="85" t="s">
        <v>808</v>
      </c>
      <c r="E84" s="79">
        <v>1</v>
      </c>
      <c r="F84" s="82">
        <f t="shared" si="1"/>
        <v>0.125</v>
      </c>
    </row>
  </sheetData>
  <mergeCells count="28">
    <mergeCell ref="A60:A66"/>
    <mergeCell ref="G60:G66"/>
    <mergeCell ref="I60:I66"/>
    <mergeCell ref="G52:G58"/>
    <mergeCell ref="A1:K1"/>
    <mergeCell ref="A4:A10"/>
    <mergeCell ref="G4:G10"/>
    <mergeCell ref="I4:I10"/>
    <mergeCell ref="A12:A18"/>
    <mergeCell ref="G12:G18"/>
    <mergeCell ref="I12:I18"/>
    <mergeCell ref="I52:I58"/>
    <mergeCell ref="A81:C84"/>
    <mergeCell ref="A70:C70"/>
    <mergeCell ref="D70:K70"/>
    <mergeCell ref="A20:A26"/>
    <mergeCell ref="G20:G26"/>
    <mergeCell ref="I20:I26"/>
    <mergeCell ref="A28:A34"/>
    <mergeCell ref="G28:G34"/>
    <mergeCell ref="I28:I34"/>
    <mergeCell ref="A36:A42"/>
    <mergeCell ref="G36:G42"/>
    <mergeCell ref="I36:I42"/>
    <mergeCell ref="A44:A50"/>
    <mergeCell ref="G44:G50"/>
    <mergeCell ref="I44:I50"/>
    <mergeCell ref="A52:A58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3"/>
  <sheetViews>
    <sheetView zoomScale="120" zoomScaleNormal="120" workbookViewId="0">
      <selection activeCell="F202" sqref="F202:J207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569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44713</v>
      </c>
      <c r="C4" s="5" t="s">
        <v>35</v>
      </c>
      <c r="D4" s="46" t="s">
        <v>570</v>
      </c>
      <c r="E4" s="9" t="s">
        <v>317</v>
      </c>
      <c r="F4" s="13" t="s">
        <v>14</v>
      </c>
      <c r="G4" s="202" t="s">
        <v>43</v>
      </c>
      <c r="H4" s="11" t="s">
        <v>47</v>
      </c>
      <c r="I4" s="203" t="s">
        <v>80</v>
      </c>
      <c r="J4" s="17">
        <v>7161</v>
      </c>
      <c r="K4" s="50">
        <f>SUM(J4)</f>
        <v>7161</v>
      </c>
    </row>
    <row r="5" spans="1:11" ht="18.75" customHeight="1" x14ac:dyDescent="0.3">
      <c r="A5" s="189"/>
      <c r="B5" s="7"/>
      <c r="C5" s="8"/>
      <c r="D5" s="46" t="s">
        <v>571</v>
      </c>
      <c r="E5" s="9" t="s">
        <v>21</v>
      </c>
      <c r="F5" s="10" t="s">
        <v>12</v>
      </c>
      <c r="G5" s="214"/>
      <c r="H5" s="11" t="s">
        <v>362</v>
      </c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0" t="s">
        <v>12</v>
      </c>
      <c r="G6" s="214"/>
      <c r="H6" s="11" t="s">
        <v>56</v>
      </c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0" t="s">
        <v>12</v>
      </c>
      <c r="G7" s="214"/>
      <c r="H7" s="11" t="s">
        <v>68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0" t="s">
        <v>12</v>
      </c>
      <c r="G8" s="214"/>
      <c r="H8" s="11" t="s">
        <v>56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3" t="s">
        <v>14</v>
      </c>
      <c r="G9" s="214"/>
      <c r="H9" s="11" t="s">
        <v>55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3" t="s">
        <v>14</v>
      </c>
      <c r="G10" s="214"/>
      <c r="H10" s="11" t="s">
        <v>65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44713</v>
      </c>
      <c r="C12" s="5" t="s">
        <v>23</v>
      </c>
      <c r="D12" s="46" t="s">
        <v>572</v>
      </c>
      <c r="E12" s="9" t="s">
        <v>317</v>
      </c>
      <c r="F12" s="10"/>
      <c r="G12" s="205" t="s">
        <v>32</v>
      </c>
      <c r="H12" s="11"/>
      <c r="I12" s="203" t="s">
        <v>18</v>
      </c>
      <c r="J12" s="17">
        <v>39369</v>
      </c>
      <c r="K12" s="50">
        <f>SUM(K4,J12)</f>
        <v>46530</v>
      </c>
    </row>
    <row r="13" spans="1:11" ht="18.75" customHeight="1" x14ac:dyDescent="0.3">
      <c r="A13" s="189"/>
      <c r="B13" s="7"/>
      <c r="C13" s="8"/>
      <c r="D13" s="46" t="s">
        <v>573</v>
      </c>
      <c r="E13" s="9" t="s">
        <v>21</v>
      </c>
      <c r="F13" s="13"/>
      <c r="G13" s="196"/>
      <c r="H13" s="11"/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0"/>
      <c r="G14" s="196"/>
      <c r="H14" s="11"/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3" t="s">
        <v>14</v>
      </c>
      <c r="G15" s="196"/>
      <c r="H15" s="11" t="s">
        <v>142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3" t="s">
        <v>14</v>
      </c>
      <c r="G16" s="196"/>
      <c r="H16" s="11" t="s">
        <v>88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3" t="s">
        <v>14</v>
      </c>
      <c r="G17" s="196"/>
      <c r="H17" s="11" t="s">
        <v>101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3" t="s">
        <v>14</v>
      </c>
      <c r="G18" s="211"/>
      <c r="H18" s="11" t="s">
        <v>86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x14ac:dyDescent="0.35">
      <c r="A20" s="188">
        <v>3</v>
      </c>
      <c r="B20" s="4">
        <v>44714</v>
      </c>
      <c r="C20" s="5" t="s">
        <v>23</v>
      </c>
      <c r="D20" s="46" t="s">
        <v>574</v>
      </c>
      <c r="E20" s="9" t="s">
        <v>317</v>
      </c>
      <c r="F20" s="10"/>
      <c r="G20" s="202" t="s">
        <v>43</v>
      </c>
      <c r="H20" s="11"/>
      <c r="I20" s="203" t="s">
        <v>18</v>
      </c>
      <c r="J20" s="17">
        <v>5279</v>
      </c>
      <c r="K20" s="50">
        <f>SUM(K12,J20)</f>
        <v>51809</v>
      </c>
    </row>
    <row r="21" spans="1:11" ht="18.75" x14ac:dyDescent="0.3">
      <c r="A21" s="189"/>
      <c r="B21" s="7"/>
      <c r="C21" s="8"/>
      <c r="D21" s="46" t="s">
        <v>575</v>
      </c>
      <c r="E21" s="9" t="s">
        <v>21</v>
      </c>
      <c r="F21" s="10" t="s">
        <v>12</v>
      </c>
      <c r="G21" s="214"/>
      <c r="H21" s="11" t="s">
        <v>247</v>
      </c>
      <c r="I21" s="193"/>
      <c r="J21" s="12"/>
      <c r="K21" s="47"/>
    </row>
    <row r="22" spans="1:11" ht="18.75" x14ac:dyDescent="0.3">
      <c r="A22" s="189"/>
      <c r="B22" s="7"/>
      <c r="C22" s="8"/>
      <c r="D22" s="7"/>
      <c r="E22" s="9" t="s">
        <v>4</v>
      </c>
      <c r="F22" s="10" t="s">
        <v>12</v>
      </c>
      <c r="G22" s="214"/>
      <c r="H22" s="11" t="s">
        <v>56</v>
      </c>
      <c r="I22" s="193"/>
      <c r="J22" s="12"/>
      <c r="K22" s="47"/>
    </row>
    <row r="23" spans="1:11" ht="18.75" x14ac:dyDescent="0.3">
      <c r="A23" s="189"/>
      <c r="B23" s="7"/>
      <c r="C23" s="8"/>
      <c r="D23" s="9"/>
      <c r="E23" s="9" t="s">
        <v>5</v>
      </c>
      <c r="F23" s="10" t="s">
        <v>12</v>
      </c>
      <c r="G23" s="214"/>
      <c r="H23" s="11" t="s">
        <v>135</v>
      </c>
      <c r="I23" s="193"/>
      <c r="J23" s="12"/>
      <c r="K23" s="47"/>
    </row>
    <row r="24" spans="1:11" ht="18.75" x14ac:dyDescent="0.3">
      <c r="A24" s="189"/>
      <c r="B24" s="7"/>
      <c r="C24" s="8"/>
      <c r="D24" s="9"/>
      <c r="E24" s="9" t="s">
        <v>6</v>
      </c>
      <c r="F24" s="10" t="s">
        <v>12</v>
      </c>
      <c r="G24" s="214"/>
      <c r="H24" s="11" t="s">
        <v>45</v>
      </c>
      <c r="I24" s="193"/>
      <c r="J24" s="12"/>
      <c r="K24" s="47"/>
    </row>
    <row r="25" spans="1:11" ht="18.75" x14ac:dyDescent="0.3">
      <c r="A25" s="189"/>
      <c r="B25" s="7"/>
      <c r="C25" s="8"/>
      <c r="D25" s="7"/>
      <c r="E25" s="9" t="s">
        <v>7</v>
      </c>
      <c r="F25" s="13" t="s">
        <v>14</v>
      </c>
      <c r="G25" s="214"/>
      <c r="H25" s="11" t="s">
        <v>133</v>
      </c>
      <c r="I25" s="193"/>
      <c r="J25" s="12"/>
      <c r="K25" s="47"/>
    </row>
    <row r="26" spans="1:11" ht="19.5" thickBot="1" x14ac:dyDescent="0.35">
      <c r="A26" s="201"/>
      <c r="B26" s="34"/>
      <c r="C26" s="19"/>
      <c r="D26" s="20"/>
      <c r="E26" s="20" t="s">
        <v>72</v>
      </c>
      <c r="F26" s="13" t="s">
        <v>14</v>
      </c>
      <c r="G26" s="214"/>
      <c r="H26" s="11" t="s">
        <v>29</v>
      </c>
      <c r="I26" s="204"/>
      <c r="J26" s="23"/>
      <c r="K26" s="51"/>
    </row>
    <row r="27" spans="1:11" ht="19.5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customHeight="1" x14ac:dyDescent="0.35">
      <c r="A28" s="188">
        <v>4</v>
      </c>
      <c r="B28" s="4">
        <v>44715</v>
      </c>
      <c r="C28" s="5" t="s">
        <v>23</v>
      </c>
      <c r="D28" s="46" t="s">
        <v>576</v>
      </c>
      <c r="E28" s="9" t="s">
        <v>317</v>
      </c>
      <c r="F28" s="13" t="s">
        <v>14</v>
      </c>
      <c r="G28" s="202" t="s">
        <v>43</v>
      </c>
      <c r="H28" s="11" t="s">
        <v>247</v>
      </c>
      <c r="I28" s="203" t="s">
        <v>18</v>
      </c>
      <c r="J28" s="17">
        <v>8229</v>
      </c>
      <c r="K28" s="50">
        <f>SUM(K20,J28)</f>
        <v>60038</v>
      </c>
    </row>
    <row r="29" spans="1:11" ht="18.75" customHeight="1" x14ac:dyDescent="0.3">
      <c r="A29" s="189"/>
      <c r="B29" s="7"/>
      <c r="C29" s="8"/>
      <c r="D29" s="46" t="s">
        <v>536</v>
      </c>
      <c r="E29" s="9" t="s">
        <v>21</v>
      </c>
      <c r="F29" s="10" t="s">
        <v>12</v>
      </c>
      <c r="G29" s="214"/>
      <c r="H29" s="11" t="s">
        <v>56</v>
      </c>
      <c r="I29" s="193"/>
      <c r="J29" s="12"/>
      <c r="K29" s="47"/>
    </row>
    <row r="30" spans="1:11" ht="18.75" customHeight="1" x14ac:dyDescent="0.3">
      <c r="A30" s="189"/>
      <c r="B30" s="7"/>
      <c r="C30" s="8"/>
      <c r="D30" s="7"/>
      <c r="E30" s="9" t="s">
        <v>4</v>
      </c>
      <c r="F30" s="13" t="s">
        <v>14</v>
      </c>
      <c r="G30" s="214"/>
      <c r="H30" s="11" t="s">
        <v>362</v>
      </c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5</v>
      </c>
      <c r="F31" s="10" t="s">
        <v>12</v>
      </c>
      <c r="G31" s="214"/>
      <c r="H31" s="11" t="s">
        <v>63</v>
      </c>
      <c r="I31" s="193"/>
      <c r="J31" s="12"/>
      <c r="K31" s="47"/>
    </row>
    <row r="32" spans="1:11" ht="18.75" customHeight="1" x14ac:dyDescent="0.3">
      <c r="A32" s="189"/>
      <c r="B32" s="7"/>
      <c r="C32" s="8"/>
      <c r="D32" s="9"/>
      <c r="E32" s="9" t="s">
        <v>6</v>
      </c>
      <c r="F32" s="10" t="s">
        <v>12</v>
      </c>
      <c r="G32" s="214"/>
      <c r="H32" s="11" t="s">
        <v>26</v>
      </c>
      <c r="I32" s="193"/>
      <c r="J32" s="12"/>
      <c r="K32" s="47"/>
    </row>
    <row r="33" spans="1:11" ht="18.75" customHeight="1" x14ac:dyDescent="0.3">
      <c r="A33" s="189"/>
      <c r="B33" s="7"/>
      <c r="C33" s="8"/>
      <c r="D33" s="7"/>
      <c r="E33" s="9" t="s">
        <v>7</v>
      </c>
      <c r="F33" s="13" t="s">
        <v>14</v>
      </c>
      <c r="G33" s="214"/>
      <c r="H33" s="11" t="s">
        <v>56</v>
      </c>
      <c r="I33" s="193"/>
      <c r="J33" s="12"/>
      <c r="K33" s="47"/>
    </row>
    <row r="34" spans="1:11" ht="19.5" customHeight="1" thickBot="1" x14ac:dyDescent="0.35">
      <c r="A34" s="201"/>
      <c r="B34" s="34"/>
      <c r="C34" s="19"/>
      <c r="D34" s="20"/>
      <c r="E34" s="20" t="s">
        <v>72</v>
      </c>
      <c r="F34" s="10" t="s">
        <v>12</v>
      </c>
      <c r="G34" s="214"/>
      <c r="H34" s="11" t="s">
        <v>68</v>
      </c>
      <c r="I34" s="204"/>
      <c r="J34" s="23"/>
      <c r="K34" s="51"/>
    </row>
    <row r="35" spans="1:11" ht="19.5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44715</v>
      </c>
      <c r="C36" s="5" t="s">
        <v>20</v>
      </c>
      <c r="D36" s="46" t="s">
        <v>577</v>
      </c>
      <c r="E36" s="9" t="s">
        <v>317</v>
      </c>
      <c r="F36" s="13"/>
      <c r="G36" s="205" t="s">
        <v>32</v>
      </c>
      <c r="H36" s="11"/>
      <c r="I36" s="203" t="s">
        <v>18</v>
      </c>
      <c r="J36" s="17">
        <v>40874</v>
      </c>
      <c r="K36" s="50">
        <f>SUM(K28,J36)</f>
        <v>100912</v>
      </c>
    </row>
    <row r="37" spans="1:11" ht="21" customHeight="1" x14ac:dyDescent="0.3">
      <c r="A37" s="189"/>
      <c r="B37" s="7"/>
      <c r="C37" s="8"/>
      <c r="D37" s="46" t="s">
        <v>578</v>
      </c>
      <c r="E37" s="9" t="s">
        <v>21</v>
      </c>
      <c r="F37" s="13"/>
      <c r="G37" s="196"/>
      <c r="H37" s="11"/>
      <c r="I37" s="193"/>
      <c r="J37" s="12"/>
      <c r="K37" s="47"/>
    </row>
    <row r="38" spans="1:11" ht="21" customHeight="1" x14ac:dyDescent="0.3">
      <c r="A38" s="189"/>
      <c r="B38" s="7"/>
      <c r="C38" s="8"/>
      <c r="D38" s="7"/>
      <c r="E38" s="9" t="s">
        <v>4</v>
      </c>
      <c r="F38" s="10"/>
      <c r="G38" s="196"/>
      <c r="H38" s="11"/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3" t="s">
        <v>14</v>
      </c>
      <c r="G39" s="196"/>
      <c r="H39" s="11" t="s">
        <v>93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3" t="s">
        <v>14</v>
      </c>
      <c r="G40" s="196"/>
      <c r="H40" s="11" t="s">
        <v>29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7"/>
      <c r="E41" s="9" t="s">
        <v>7</v>
      </c>
      <c r="F41" s="13" t="s">
        <v>14</v>
      </c>
      <c r="G41" s="196"/>
      <c r="H41" s="11" t="s">
        <v>68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20" t="s">
        <v>72</v>
      </c>
      <c r="F42" s="13" t="s">
        <v>14</v>
      </c>
      <c r="G42" s="211"/>
      <c r="H42" s="11" t="s">
        <v>402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44718</v>
      </c>
      <c r="C44" s="5" t="s">
        <v>23</v>
      </c>
      <c r="D44" s="46" t="s">
        <v>579</v>
      </c>
      <c r="E44" s="9" t="s">
        <v>317</v>
      </c>
      <c r="F44" s="13"/>
      <c r="G44" s="205" t="s">
        <v>32</v>
      </c>
      <c r="H44" s="11"/>
      <c r="I44" s="203" t="s">
        <v>432</v>
      </c>
      <c r="J44" s="17">
        <v>20682</v>
      </c>
      <c r="K44" s="50">
        <f>SUM(K36,J44)</f>
        <v>121594</v>
      </c>
    </row>
    <row r="45" spans="1:11" ht="21" customHeight="1" x14ac:dyDescent="0.3">
      <c r="A45" s="189"/>
      <c r="B45" s="7"/>
      <c r="C45" s="8"/>
      <c r="D45" s="46" t="s">
        <v>71</v>
      </c>
      <c r="E45" s="9" t="s">
        <v>21</v>
      </c>
      <c r="F45" s="13"/>
      <c r="G45" s="196"/>
      <c r="H45" s="11"/>
      <c r="I45" s="193"/>
      <c r="J45" s="12"/>
      <c r="K45" s="47"/>
    </row>
    <row r="46" spans="1:11" ht="21" customHeight="1" x14ac:dyDescent="0.3">
      <c r="A46" s="189"/>
      <c r="B46" s="7"/>
      <c r="C46" s="8"/>
      <c r="D46" s="7"/>
      <c r="E46" s="9" t="s">
        <v>4</v>
      </c>
      <c r="F46" s="10" t="s">
        <v>12</v>
      </c>
      <c r="G46" s="196"/>
      <c r="H46" s="11" t="s">
        <v>144</v>
      </c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3" t="s">
        <v>14</v>
      </c>
      <c r="G47" s="196"/>
      <c r="H47" s="11" t="s">
        <v>47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3" t="s">
        <v>14</v>
      </c>
      <c r="G48" s="196"/>
      <c r="H48" s="11" t="s">
        <v>56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7"/>
      <c r="E49" s="9" t="s">
        <v>7</v>
      </c>
      <c r="F49" s="10" t="s">
        <v>12</v>
      </c>
      <c r="G49" s="196"/>
      <c r="H49" s="11" t="s">
        <v>45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20" t="s">
        <v>72</v>
      </c>
      <c r="F50" s="13" t="s">
        <v>14</v>
      </c>
      <c r="G50" s="211"/>
      <c r="H50" s="11" t="s">
        <v>17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44719</v>
      </c>
      <c r="C52" s="5" t="s">
        <v>23</v>
      </c>
      <c r="D52" s="46" t="s">
        <v>580</v>
      </c>
      <c r="E52" s="9" t="s">
        <v>317</v>
      </c>
      <c r="F52" s="13"/>
      <c r="G52" s="205" t="s">
        <v>32</v>
      </c>
      <c r="H52" s="11"/>
      <c r="I52" s="203" t="s">
        <v>18</v>
      </c>
      <c r="J52" s="17">
        <v>37771</v>
      </c>
      <c r="K52" s="50">
        <f>SUM(K44,J52)</f>
        <v>159365</v>
      </c>
    </row>
    <row r="53" spans="1:11" ht="21" customHeight="1" x14ac:dyDescent="0.3">
      <c r="A53" s="189"/>
      <c r="B53" s="7"/>
      <c r="C53" s="8"/>
      <c r="D53" s="46" t="s">
        <v>581</v>
      </c>
      <c r="E53" s="9" t="s">
        <v>21</v>
      </c>
      <c r="F53" s="13"/>
      <c r="G53" s="196"/>
      <c r="H53" s="11"/>
      <c r="I53" s="193"/>
      <c r="J53" s="12"/>
      <c r="K53" s="47"/>
    </row>
    <row r="54" spans="1:11" ht="21" customHeight="1" x14ac:dyDescent="0.3">
      <c r="A54" s="189"/>
      <c r="B54" s="7"/>
      <c r="C54" s="8"/>
      <c r="D54" s="7"/>
      <c r="E54" s="9" t="s">
        <v>4</v>
      </c>
      <c r="F54" s="13"/>
      <c r="G54" s="196"/>
      <c r="H54" s="11"/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3" t="s">
        <v>14</v>
      </c>
      <c r="G55" s="196"/>
      <c r="H55" s="11" t="s">
        <v>44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3" t="s">
        <v>14</v>
      </c>
      <c r="G56" s="196"/>
      <c r="H56" s="11" t="s">
        <v>17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7"/>
      <c r="E57" s="9" t="s">
        <v>7</v>
      </c>
      <c r="F57" s="13" t="s">
        <v>14</v>
      </c>
      <c r="G57" s="196"/>
      <c r="H57" s="11" t="s">
        <v>47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3" t="s">
        <v>14</v>
      </c>
      <c r="G58" s="211"/>
      <c r="H58" s="11" t="s">
        <v>55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44720</v>
      </c>
      <c r="C60" s="5" t="s">
        <v>35</v>
      </c>
      <c r="D60" s="46" t="s">
        <v>582</v>
      </c>
      <c r="E60" s="9" t="s">
        <v>317</v>
      </c>
      <c r="F60" s="13"/>
      <c r="G60" s="205" t="s">
        <v>32</v>
      </c>
      <c r="H60" s="11"/>
      <c r="I60" s="203" t="s">
        <v>18</v>
      </c>
      <c r="J60" s="17">
        <v>23411</v>
      </c>
      <c r="K60" s="50">
        <f>SUM(K52,J60)</f>
        <v>182776</v>
      </c>
    </row>
    <row r="61" spans="1:11" ht="21" customHeight="1" x14ac:dyDescent="0.3">
      <c r="A61" s="189"/>
      <c r="B61" s="7"/>
      <c r="C61" s="8"/>
      <c r="D61" s="46" t="s">
        <v>583</v>
      </c>
      <c r="E61" s="9" t="s">
        <v>21</v>
      </c>
      <c r="F61" s="10"/>
      <c r="G61" s="196"/>
      <c r="H61" s="11"/>
      <c r="I61" s="193"/>
      <c r="J61" s="12"/>
      <c r="K61" s="47"/>
    </row>
    <row r="62" spans="1:11" ht="21" customHeight="1" x14ac:dyDescent="0.3">
      <c r="A62" s="189"/>
      <c r="B62" s="7"/>
      <c r="C62" s="8"/>
      <c r="D62" s="7"/>
      <c r="E62" s="9" t="s">
        <v>4</v>
      </c>
      <c r="F62" s="13" t="s">
        <v>14</v>
      </c>
      <c r="G62" s="196"/>
      <c r="H62" s="11" t="s">
        <v>25</v>
      </c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3" t="s">
        <v>14</v>
      </c>
      <c r="G63" s="196"/>
      <c r="H63" s="11" t="s">
        <v>57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0" t="s">
        <v>12</v>
      </c>
      <c r="G64" s="196"/>
      <c r="H64" s="11" t="s">
        <v>13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7"/>
      <c r="E65" s="9" t="s">
        <v>7</v>
      </c>
      <c r="F65" s="13" t="s">
        <v>14</v>
      </c>
      <c r="G65" s="196"/>
      <c r="H65" s="11" t="s">
        <v>44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0" t="s">
        <v>12</v>
      </c>
      <c r="G66" s="211"/>
      <c r="H66" s="11" t="s">
        <v>68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44720</v>
      </c>
      <c r="C68" s="5" t="s">
        <v>23</v>
      </c>
      <c r="D68" s="46" t="s">
        <v>584</v>
      </c>
      <c r="E68" s="9" t="s">
        <v>317</v>
      </c>
      <c r="F68" s="13"/>
      <c r="G68" s="202" t="s">
        <v>43</v>
      </c>
      <c r="H68" s="11"/>
      <c r="I68" s="203" t="s">
        <v>18</v>
      </c>
      <c r="J68" s="17">
        <v>6653</v>
      </c>
      <c r="K68" s="50">
        <f>SUM(K60,J68)</f>
        <v>189429</v>
      </c>
    </row>
    <row r="69" spans="1:11" ht="21" customHeight="1" x14ac:dyDescent="0.3">
      <c r="A69" s="189"/>
      <c r="B69" s="7"/>
      <c r="C69" s="8"/>
      <c r="D69" s="46" t="s">
        <v>543</v>
      </c>
      <c r="E69" s="9" t="s">
        <v>21</v>
      </c>
      <c r="F69" s="10" t="s">
        <v>12</v>
      </c>
      <c r="G69" s="214"/>
      <c r="H69" s="11" t="s">
        <v>44</v>
      </c>
      <c r="I69" s="193"/>
      <c r="J69" s="12"/>
      <c r="K69" s="47"/>
    </row>
    <row r="70" spans="1:11" ht="21" customHeight="1" x14ac:dyDescent="0.3">
      <c r="A70" s="189"/>
      <c r="B70" s="7"/>
      <c r="C70" s="8"/>
      <c r="D70" s="7"/>
      <c r="E70" s="9" t="s">
        <v>4</v>
      </c>
      <c r="F70" s="13" t="s">
        <v>14</v>
      </c>
      <c r="G70" s="214"/>
      <c r="H70" s="11" t="s">
        <v>101</v>
      </c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0" t="s">
        <v>12</v>
      </c>
      <c r="G71" s="214"/>
      <c r="H71" s="11" t="s">
        <v>57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3" t="s">
        <v>14</v>
      </c>
      <c r="G72" s="214"/>
      <c r="H72" s="11" t="s">
        <v>33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7"/>
      <c r="E73" s="9" t="s">
        <v>7</v>
      </c>
      <c r="F73" s="10" t="s">
        <v>12</v>
      </c>
      <c r="G73" s="214"/>
      <c r="H73" s="11" t="s">
        <v>57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10" t="s">
        <v>12</v>
      </c>
      <c r="G74" s="214"/>
      <c r="H74" s="11" t="s">
        <v>88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44725</v>
      </c>
      <c r="C76" s="5" t="s">
        <v>35</v>
      </c>
      <c r="D76" s="46" t="s">
        <v>585</v>
      </c>
      <c r="E76" s="9" t="s">
        <v>317</v>
      </c>
      <c r="F76" s="13"/>
      <c r="G76" s="202" t="s">
        <v>43</v>
      </c>
      <c r="H76" s="11"/>
      <c r="I76" s="203" t="s">
        <v>18</v>
      </c>
      <c r="J76" s="17">
        <v>6713</v>
      </c>
      <c r="K76" s="50">
        <f>SUM(K68,J76)</f>
        <v>196142</v>
      </c>
    </row>
    <row r="77" spans="1:11" ht="21" customHeight="1" x14ac:dyDescent="0.3">
      <c r="A77" s="189"/>
      <c r="B77" s="7"/>
      <c r="C77" s="8"/>
      <c r="D77" s="46" t="s">
        <v>450</v>
      </c>
      <c r="E77" s="9" t="s">
        <v>21</v>
      </c>
      <c r="F77" s="10" t="s">
        <v>12</v>
      </c>
      <c r="G77" s="214"/>
      <c r="H77" s="11" t="s">
        <v>57</v>
      </c>
      <c r="I77" s="193"/>
      <c r="J77" s="12"/>
      <c r="K77" s="47"/>
    </row>
    <row r="78" spans="1:11" ht="21" customHeight="1" x14ac:dyDescent="0.3">
      <c r="A78" s="189"/>
      <c r="B78" s="7"/>
      <c r="C78" s="8"/>
      <c r="D78" s="7"/>
      <c r="E78" s="9" t="s">
        <v>4</v>
      </c>
      <c r="F78" s="13" t="s">
        <v>14</v>
      </c>
      <c r="G78" s="214"/>
      <c r="H78" s="11" t="s">
        <v>33</v>
      </c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3" t="s">
        <v>14</v>
      </c>
      <c r="G79" s="214"/>
      <c r="H79" s="11" t="s">
        <v>45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0" t="s">
        <v>12</v>
      </c>
      <c r="G80" s="214"/>
      <c r="H80" s="11" t="s">
        <v>101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7"/>
      <c r="E81" s="9" t="s">
        <v>7</v>
      </c>
      <c r="F81" s="10" t="s">
        <v>12</v>
      </c>
      <c r="G81" s="214"/>
      <c r="H81" s="11" t="s">
        <v>57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10" t="s">
        <v>12</v>
      </c>
      <c r="G82" s="214"/>
      <c r="H82" s="11" t="s">
        <v>27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44725</v>
      </c>
      <c r="C84" s="5" t="s">
        <v>23</v>
      </c>
      <c r="D84" s="46" t="s">
        <v>586</v>
      </c>
      <c r="E84" s="9" t="s">
        <v>317</v>
      </c>
      <c r="F84" s="13"/>
      <c r="G84" s="202" t="s">
        <v>43</v>
      </c>
      <c r="H84" s="11"/>
      <c r="I84" s="203" t="s">
        <v>432</v>
      </c>
      <c r="J84" s="17">
        <v>1147</v>
      </c>
      <c r="K84" s="50">
        <f>SUM(K76,J84)</f>
        <v>197289</v>
      </c>
    </row>
    <row r="85" spans="1:11" ht="21" customHeight="1" x14ac:dyDescent="0.3">
      <c r="A85" s="189"/>
      <c r="B85" s="7"/>
      <c r="C85" s="8"/>
      <c r="D85" s="46" t="s">
        <v>587</v>
      </c>
      <c r="E85" s="9" t="s">
        <v>21</v>
      </c>
      <c r="F85" s="10"/>
      <c r="G85" s="214"/>
      <c r="H85" s="11"/>
      <c r="I85" s="193"/>
      <c r="J85" s="12"/>
      <c r="K85" s="47"/>
    </row>
    <row r="86" spans="1:11" ht="21" customHeight="1" x14ac:dyDescent="0.3">
      <c r="A86" s="189"/>
      <c r="B86" s="7"/>
      <c r="C86" s="8"/>
      <c r="D86" s="7"/>
      <c r="E86" s="9" t="s">
        <v>4</v>
      </c>
      <c r="F86" s="10"/>
      <c r="G86" s="214"/>
      <c r="H86" s="11"/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0" t="s">
        <v>12</v>
      </c>
      <c r="G87" s="214"/>
      <c r="H87" s="11" t="s">
        <v>45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0" t="s">
        <v>12</v>
      </c>
      <c r="G88" s="214"/>
      <c r="H88" s="11" t="s">
        <v>333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7"/>
      <c r="E89" s="9" t="s">
        <v>7</v>
      </c>
      <c r="F89" s="10" t="s">
        <v>12</v>
      </c>
      <c r="G89" s="214"/>
      <c r="H89" s="11" t="s">
        <v>56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10" t="s">
        <v>12</v>
      </c>
      <c r="G90" s="214"/>
      <c r="H90" s="11" t="s">
        <v>27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44726</v>
      </c>
      <c r="C92" s="5" t="s">
        <v>35</v>
      </c>
      <c r="D92" s="46" t="s">
        <v>588</v>
      </c>
      <c r="E92" s="9" t="s">
        <v>317</v>
      </c>
      <c r="F92" s="13"/>
      <c r="G92" s="202" t="s">
        <v>43</v>
      </c>
      <c r="H92" s="11"/>
      <c r="I92" s="203" t="s">
        <v>432</v>
      </c>
      <c r="J92" s="17">
        <v>4293</v>
      </c>
      <c r="K92" s="50">
        <f>SUM(K84,J92)</f>
        <v>201582</v>
      </c>
    </row>
    <row r="93" spans="1:11" ht="21" customHeight="1" x14ac:dyDescent="0.3">
      <c r="A93" s="189"/>
      <c r="B93" s="7"/>
      <c r="C93" s="8"/>
      <c r="D93" s="46" t="s">
        <v>589</v>
      </c>
      <c r="E93" s="9" t="s">
        <v>21</v>
      </c>
      <c r="F93" s="10"/>
      <c r="G93" s="214"/>
      <c r="H93" s="11"/>
      <c r="I93" s="193"/>
      <c r="J93" s="12"/>
      <c r="K93" s="47"/>
    </row>
    <row r="94" spans="1:11" ht="21" customHeight="1" x14ac:dyDescent="0.3">
      <c r="A94" s="189"/>
      <c r="B94" s="7"/>
      <c r="C94" s="8"/>
      <c r="D94" s="7"/>
      <c r="E94" s="9" t="s">
        <v>4</v>
      </c>
      <c r="F94" s="10" t="s">
        <v>12</v>
      </c>
      <c r="G94" s="214"/>
      <c r="H94" s="11" t="s">
        <v>33</v>
      </c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0" t="s">
        <v>12</v>
      </c>
      <c r="G95" s="214"/>
      <c r="H95" s="11" t="s">
        <v>57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3" t="s">
        <v>14</v>
      </c>
      <c r="G96" s="214"/>
      <c r="H96" s="11" t="s">
        <v>33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7"/>
      <c r="E97" s="9" t="s">
        <v>7</v>
      </c>
      <c r="F97" s="10" t="s">
        <v>12</v>
      </c>
      <c r="G97" s="214"/>
      <c r="H97" s="11" t="s">
        <v>57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20" t="s">
        <v>72</v>
      </c>
      <c r="F98" s="65" t="s">
        <v>77</v>
      </c>
      <c r="G98" s="214"/>
      <c r="H98" s="11" t="s">
        <v>40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26"/>
      <c r="F99" s="26"/>
      <c r="G99" s="26"/>
      <c r="H99" s="27"/>
      <c r="I99" s="26"/>
      <c r="J99" s="28"/>
      <c r="K99" s="53"/>
    </row>
    <row r="100" spans="1:11" ht="21" customHeight="1" x14ac:dyDescent="0.35">
      <c r="A100" s="188">
        <v>13</v>
      </c>
      <c r="B100" s="4">
        <v>44727</v>
      </c>
      <c r="C100" s="5" t="s">
        <v>35</v>
      </c>
      <c r="D100" s="46" t="s">
        <v>590</v>
      </c>
      <c r="E100" s="9" t="s">
        <v>317</v>
      </c>
      <c r="F100" s="13"/>
      <c r="G100" s="202" t="s">
        <v>43</v>
      </c>
      <c r="H100" s="11"/>
      <c r="I100" s="203" t="s">
        <v>18</v>
      </c>
      <c r="J100" s="17">
        <v>6924</v>
      </c>
      <c r="K100" s="50">
        <f>SUM(K92,J100)</f>
        <v>208506</v>
      </c>
    </row>
    <row r="101" spans="1:11" ht="21" customHeight="1" x14ac:dyDescent="0.3">
      <c r="A101" s="189"/>
      <c r="B101" s="7"/>
      <c r="C101" s="8"/>
      <c r="D101" s="46" t="s">
        <v>591</v>
      </c>
      <c r="E101" s="9" t="s">
        <v>21</v>
      </c>
      <c r="F101" s="10" t="s">
        <v>12</v>
      </c>
      <c r="G101" s="214"/>
      <c r="H101" s="11" t="s">
        <v>101</v>
      </c>
      <c r="I101" s="193"/>
      <c r="J101" s="12"/>
      <c r="K101" s="47"/>
    </row>
    <row r="102" spans="1:11" ht="21" customHeight="1" x14ac:dyDescent="0.3">
      <c r="A102" s="189"/>
      <c r="B102" s="7"/>
      <c r="C102" s="8"/>
      <c r="D102" s="7"/>
      <c r="E102" s="9" t="s">
        <v>4</v>
      </c>
      <c r="F102" s="10" t="s">
        <v>12</v>
      </c>
      <c r="G102" s="214"/>
      <c r="H102" s="11" t="s">
        <v>44</v>
      </c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0" t="s">
        <v>12</v>
      </c>
      <c r="G103" s="214"/>
      <c r="H103" s="11" t="s">
        <v>55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3" t="s">
        <v>14</v>
      </c>
      <c r="G104" s="214"/>
      <c r="H104" s="11" t="s">
        <v>44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7"/>
      <c r="E105" s="9" t="s">
        <v>7</v>
      </c>
      <c r="F105" s="13" t="s">
        <v>14</v>
      </c>
      <c r="G105" s="214"/>
      <c r="H105" s="11" t="s">
        <v>101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20" t="s">
        <v>72</v>
      </c>
      <c r="F106" s="10" t="s">
        <v>12</v>
      </c>
      <c r="G106" s="214"/>
      <c r="H106" s="11" t="s">
        <v>52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26"/>
      <c r="F107" s="26"/>
      <c r="G107" s="26"/>
      <c r="H107" s="27"/>
      <c r="I107" s="26"/>
      <c r="J107" s="28"/>
      <c r="K107" s="53"/>
    </row>
    <row r="108" spans="1:11" ht="21" customHeight="1" x14ac:dyDescent="0.35">
      <c r="A108" s="188">
        <v>14</v>
      </c>
      <c r="B108" s="4">
        <v>44727</v>
      </c>
      <c r="C108" s="5" t="s">
        <v>23</v>
      </c>
      <c r="D108" s="46" t="s">
        <v>592</v>
      </c>
      <c r="E108" s="9" t="s">
        <v>317</v>
      </c>
      <c r="F108" s="13"/>
      <c r="G108" s="205" t="s">
        <v>32</v>
      </c>
      <c r="H108" s="11"/>
      <c r="I108" s="203" t="s">
        <v>18</v>
      </c>
      <c r="J108" s="17">
        <v>34508</v>
      </c>
      <c r="K108" s="50">
        <f>SUM(K100,J108)</f>
        <v>243014</v>
      </c>
    </row>
    <row r="109" spans="1:11" ht="21" customHeight="1" x14ac:dyDescent="0.3">
      <c r="A109" s="189"/>
      <c r="B109" s="7"/>
      <c r="C109" s="8"/>
      <c r="D109" s="46" t="s">
        <v>150</v>
      </c>
      <c r="E109" s="9" t="s">
        <v>21</v>
      </c>
      <c r="F109" s="10" t="s">
        <v>12</v>
      </c>
      <c r="G109" s="196"/>
      <c r="H109" s="11" t="s">
        <v>57</v>
      </c>
      <c r="I109" s="193"/>
      <c r="J109" s="12"/>
      <c r="K109" s="47"/>
    </row>
    <row r="110" spans="1:11" ht="21" customHeight="1" x14ac:dyDescent="0.3">
      <c r="A110" s="189"/>
      <c r="B110" s="7"/>
      <c r="C110" s="8"/>
      <c r="D110" s="7"/>
      <c r="E110" s="9" t="s">
        <v>4</v>
      </c>
      <c r="F110" s="13" t="s">
        <v>14</v>
      </c>
      <c r="G110" s="196"/>
      <c r="H110" s="11" t="s">
        <v>144</v>
      </c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0" t="s">
        <v>12</v>
      </c>
      <c r="G111" s="196"/>
      <c r="H111" s="11" t="s">
        <v>44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3" t="s">
        <v>14</v>
      </c>
      <c r="G112" s="196"/>
      <c r="H112" s="11" t="s">
        <v>144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7"/>
      <c r="E113" s="9" t="s">
        <v>7</v>
      </c>
      <c r="F113" s="13" t="s">
        <v>14</v>
      </c>
      <c r="G113" s="196"/>
      <c r="H113" s="11" t="s">
        <v>55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20" t="s">
        <v>72</v>
      </c>
      <c r="F114" s="13" t="s">
        <v>14</v>
      </c>
      <c r="G114" s="211"/>
      <c r="H114" s="11" t="s">
        <v>52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15</v>
      </c>
      <c r="B116" s="4">
        <v>44728</v>
      </c>
      <c r="C116" s="5" t="s">
        <v>35</v>
      </c>
      <c r="D116" s="46" t="s">
        <v>593</v>
      </c>
      <c r="E116" s="9" t="s">
        <v>317</v>
      </c>
      <c r="F116" s="13"/>
      <c r="G116" s="202" t="s">
        <v>43</v>
      </c>
      <c r="H116" s="11"/>
      <c r="I116" s="203" t="s">
        <v>432</v>
      </c>
      <c r="J116" s="17">
        <v>2599</v>
      </c>
      <c r="K116" s="50">
        <f>SUM(K108,J116)</f>
        <v>245613</v>
      </c>
    </row>
    <row r="117" spans="1:11" ht="21" customHeight="1" x14ac:dyDescent="0.3">
      <c r="A117" s="189"/>
      <c r="B117" s="7"/>
      <c r="C117" s="8"/>
      <c r="D117" s="46" t="s">
        <v>594</v>
      </c>
      <c r="E117" s="9" t="s">
        <v>21</v>
      </c>
      <c r="F117" s="10"/>
      <c r="G117" s="214"/>
      <c r="H117" s="11"/>
      <c r="I117" s="193"/>
      <c r="J117" s="12"/>
      <c r="K117" s="47"/>
    </row>
    <row r="118" spans="1:11" ht="21" customHeight="1" x14ac:dyDescent="0.3">
      <c r="A118" s="189"/>
      <c r="B118" s="7"/>
      <c r="C118" s="8"/>
      <c r="D118" s="7"/>
      <c r="E118" s="9" t="s">
        <v>4</v>
      </c>
      <c r="F118" s="10" t="s">
        <v>12</v>
      </c>
      <c r="G118" s="214"/>
      <c r="H118" s="11" t="s">
        <v>65</v>
      </c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0" t="s">
        <v>12</v>
      </c>
      <c r="G119" s="214"/>
      <c r="H119" s="11" t="s">
        <v>47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0" t="s">
        <v>12</v>
      </c>
      <c r="G120" s="214"/>
      <c r="H120" s="11" t="s">
        <v>33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7"/>
      <c r="E121" s="9" t="s">
        <v>7</v>
      </c>
      <c r="F121" s="10" t="s">
        <v>12</v>
      </c>
      <c r="G121" s="214"/>
      <c r="H121" s="11" t="s">
        <v>88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20" t="s">
        <v>72</v>
      </c>
      <c r="F122" s="13" t="s">
        <v>14</v>
      </c>
      <c r="G122" s="214"/>
      <c r="H122" s="11" t="s">
        <v>17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26"/>
      <c r="F123" s="26"/>
      <c r="G123" s="26"/>
      <c r="H123" s="27"/>
      <c r="I123" s="26"/>
      <c r="J123" s="28"/>
      <c r="K123" s="53"/>
    </row>
    <row r="124" spans="1:11" ht="21" customHeight="1" x14ac:dyDescent="0.35">
      <c r="A124" s="188">
        <v>16</v>
      </c>
      <c r="B124" s="4">
        <v>44732</v>
      </c>
      <c r="C124" s="5" t="s">
        <v>35</v>
      </c>
      <c r="D124" s="46" t="s">
        <v>595</v>
      </c>
      <c r="E124" s="9" t="s">
        <v>317</v>
      </c>
      <c r="F124" s="13"/>
      <c r="G124" s="205" t="s">
        <v>32</v>
      </c>
      <c r="H124" s="11"/>
      <c r="I124" s="203" t="s">
        <v>18</v>
      </c>
      <c r="J124" s="17">
        <v>42715</v>
      </c>
      <c r="K124" s="50">
        <f>SUM(K116,J124)</f>
        <v>288328</v>
      </c>
    </row>
    <row r="125" spans="1:11" ht="21" customHeight="1" x14ac:dyDescent="0.3">
      <c r="A125" s="189"/>
      <c r="B125" s="7"/>
      <c r="C125" s="8"/>
      <c r="D125" s="46" t="s">
        <v>150</v>
      </c>
      <c r="E125" s="9" t="s">
        <v>21</v>
      </c>
      <c r="F125" s="10"/>
      <c r="G125" s="196"/>
      <c r="H125" s="11"/>
      <c r="I125" s="193"/>
      <c r="J125" s="12"/>
      <c r="K125" s="47"/>
    </row>
    <row r="126" spans="1:11" ht="21" customHeight="1" x14ac:dyDescent="0.3">
      <c r="A126" s="189"/>
      <c r="B126" s="7"/>
      <c r="C126" s="8"/>
      <c r="D126" s="7"/>
      <c r="E126" s="9" t="s">
        <v>4</v>
      </c>
      <c r="F126" s="10"/>
      <c r="G126" s="196"/>
      <c r="H126" s="11"/>
      <c r="I126" s="193"/>
      <c r="J126" s="12"/>
      <c r="K126" s="47"/>
    </row>
    <row r="127" spans="1:11" ht="21" customHeight="1" x14ac:dyDescent="0.3">
      <c r="A127" s="189"/>
      <c r="B127" s="7"/>
      <c r="C127" s="8"/>
      <c r="D127" s="9"/>
      <c r="E127" s="9" t="s">
        <v>5</v>
      </c>
      <c r="F127" s="13" t="s">
        <v>14</v>
      </c>
      <c r="G127" s="196"/>
      <c r="H127" s="11" t="s">
        <v>44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3" t="s">
        <v>14</v>
      </c>
      <c r="G128" s="196"/>
      <c r="H128" s="11" t="s">
        <v>33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7"/>
      <c r="E129" s="9" t="s">
        <v>7</v>
      </c>
      <c r="F129" s="13" t="s">
        <v>14</v>
      </c>
      <c r="G129" s="196"/>
      <c r="H129" s="11" t="s">
        <v>29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20" t="s">
        <v>72</v>
      </c>
      <c r="F130" s="13" t="s">
        <v>14</v>
      </c>
      <c r="G130" s="211"/>
      <c r="H130" s="11" t="s">
        <v>28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26"/>
      <c r="F131" s="26"/>
      <c r="G131" s="26"/>
      <c r="H131" s="27"/>
      <c r="I131" s="26"/>
      <c r="J131" s="28"/>
      <c r="K131" s="53"/>
    </row>
    <row r="132" spans="1:11" ht="21" customHeight="1" x14ac:dyDescent="0.35">
      <c r="A132" s="188">
        <v>17</v>
      </c>
      <c r="B132" s="4">
        <v>44732</v>
      </c>
      <c r="C132" s="5" t="s">
        <v>23</v>
      </c>
      <c r="D132" s="46" t="s">
        <v>596</v>
      </c>
      <c r="E132" s="9" t="s">
        <v>317</v>
      </c>
      <c r="F132" s="13"/>
      <c r="G132" s="202" t="s">
        <v>43</v>
      </c>
      <c r="H132" s="11"/>
      <c r="I132" s="203" t="s">
        <v>18</v>
      </c>
      <c r="J132" s="17">
        <v>6892</v>
      </c>
      <c r="K132" s="50">
        <f>SUM(K124,J132)</f>
        <v>295220</v>
      </c>
    </row>
    <row r="133" spans="1:11" ht="21" customHeight="1" x14ac:dyDescent="0.3">
      <c r="A133" s="189"/>
      <c r="B133" s="7"/>
      <c r="C133" s="8"/>
      <c r="D133" s="46" t="s">
        <v>597</v>
      </c>
      <c r="E133" s="9" t="s">
        <v>21</v>
      </c>
      <c r="F133" s="10"/>
      <c r="G133" s="214"/>
      <c r="H133" s="11"/>
      <c r="I133" s="193"/>
      <c r="J133" s="12"/>
      <c r="K133" s="47"/>
    </row>
    <row r="134" spans="1:11" ht="21" customHeight="1" x14ac:dyDescent="0.3">
      <c r="A134" s="189"/>
      <c r="B134" s="7"/>
      <c r="C134" s="8"/>
      <c r="D134" s="7"/>
      <c r="E134" s="9" t="s">
        <v>4</v>
      </c>
      <c r="F134" s="13" t="s">
        <v>14</v>
      </c>
      <c r="G134" s="214"/>
      <c r="H134" s="11" t="s">
        <v>57</v>
      </c>
      <c r="I134" s="193"/>
      <c r="J134" s="12"/>
      <c r="K134" s="47"/>
    </row>
    <row r="135" spans="1:11" ht="21" customHeight="1" x14ac:dyDescent="0.3">
      <c r="A135" s="189"/>
      <c r="B135" s="7"/>
      <c r="C135" s="8"/>
      <c r="D135" s="9"/>
      <c r="E135" s="9" t="s">
        <v>5</v>
      </c>
      <c r="F135" s="10" t="s">
        <v>12</v>
      </c>
      <c r="G135" s="214"/>
      <c r="H135" s="11" t="s">
        <v>93</v>
      </c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6</v>
      </c>
      <c r="F136" s="10" t="s">
        <v>12</v>
      </c>
      <c r="G136" s="214"/>
      <c r="H136" s="11" t="s">
        <v>56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7"/>
      <c r="E137" s="9" t="s">
        <v>7</v>
      </c>
      <c r="F137" s="13" t="s">
        <v>14</v>
      </c>
      <c r="G137" s="214"/>
      <c r="H137" s="11" t="s">
        <v>93</v>
      </c>
      <c r="I137" s="193"/>
      <c r="J137" s="12"/>
      <c r="K137" s="47"/>
    </row>
    <row r="138" spans="1:11" ht="21" customHeight="1" thickBot="1" x14ac:dyDescent="0.35">
      <c r="A138" s="201"/>
      <c r="B138" s="34"/>
      <c r="C138" s="19"/>
      <c r="D138" s="20"/>
      <c r="E138" s="20" t="s">
        <v>72</v>
      </c>
      <c r="F138" s="10" t="s">
        <v>12</v>
      </c>
      <c r="G138" s="214"/>
      <c r="H138" s="11" t="s">
        <v>598</v>
      </c>
      <c r="I138" s="204"/>
      <c r="J138" s="23"/>
      <c r="K138" s="51"/>
    </row>
    <row r="139" spans="1:11" ht="21" customHeight="1" thickTop="1" x14ac:dyDescent="0.3">
      <c r="A139" s="52"/>
      <c r="B139" s="40"/>
      <c r="C139" s="25"/>
      <c r="D139" s="26"/>
      <c r="E139" s="26"/>
      <c r="F139" s="26"/>
      <c r="G139" s="26"/>
      <c r="H139" s="27"/>
      <c r="I139" s="26"/>
      <c r="J139" s="28"/>
      <c r="K139" s="53"/>
    </row>
    <row r="140" spans="1:11" ht="21" customHeight="1" x14ac:dyDescent="0.35">
      <c r="A140" s="188">
        <v>18</v>
      </c>
      <c r="B140" s="4">
        <v>44733</v>
      </c>
      <c r="C140" s="5" t="s">
        <v>23</v>
      </c>
      <c r="D140" s="46" t="s">
        <v>599</v>
      </c>
      <c r="E140" s="9" t="s">
        <v>317</v>
      </c>
      <c r="F140" s="13"/>
      <c r="G140" s="206" t="s">
        <v>38</v>
      </c>
      <c r="H140" s="11"/>
      <c r="I140" s="203" t="s">
        <v>18</v>
      </c>
      <c r="J140" s="17">
        <v>10649</v>
      </c>
      <c r="K140" s="50">
        <f>SUM(K132,J140)</f>
        <v>305869</v>
      </c>
    </row>
    <row r="141" spans="1:11" ht="21" customHeight="1" x14ac:dyDescent="0.3">
      <c r="A141" s="189"/>
      <c r="B141" s="7"/>
      <c r="C141" s="8"/>
      <c r="D141" s="46" t="s">
        <v>543</v>
      </c>
      <c r="E141" s="9" t="s">
        <v>21</v>
      </c>
      <c r="F141" s="10" t="s">
        <v>12</v>
      </c>
      <c r="G141" s="212"/>
      <c r="H141" s="11" t="s">
        <v>135</v>
      </c>
      <c r="I141" s="193"/>
      <c r="J141" s="12"/>
      <c r="K141" s="47"/>
    </row>
    <row r="142" spans="1:11" ht="21" customHeight="1" x14ac:dyDescent="0.3">
      <c r="A142" s="189"/>
      <c r="B142" s="7"/>
      <c r="C142" s="8"/>
      <c r="D142" s="7"/>
      <c r="E142" s="9" t="s">
        <v>4</v>
      </c>
      <c r="F142" s="13" t="s">
        <v>14</v>
      </c>
      <c r="G142" s="212"/>
      <c r="H142" s="11" t="s">
        <v>93</v>
      </c>
      <c r="I142" s="193"/>
      <c r="J142" s="12"/>
      <c r="K142" s="47"/>
    </row>
    <row r="143" spans="1:11" ht="21" customHeight="1" x14ac:dyDescent="0.3">
      <c r="A143" s="189"/>
      <c r="B143" s="7"/>
      <c r="C143" s="8"/>
      <c r="D143" s="9"/>
      <c r="E143" s="9" t="s">
        <v>5</v>
      </c>
      <c r="F143" s="13" t="s">
        <v>14</v>
      </c>
      <c r="G143" s="212"/>
      <c r="H143" s="11" t="s">
        <v>57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6</v>
      </c>
      <c r="F144" s="10" t="s">
        <v>12</v>
      </c>
      <c r="G144" s="212"/>
      <c r="H144" s="11" t="s">
        <v>93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7"/>
      <c r="E145" s="9" t="s">
        <v>7</v>
      </c>
      <c r="F145" s="10" t="s">
        <v>12</v>
      </c>
      <c r="G145" s="212"/>
      <c r="H145" s="11" t="s">
        <v>135</v>
      </c>
      <c r="I145" s="193"/>
      <c r="J145" s="12"/>
      <c r="K145" s="47"/>
    </row>
    <row r="146" spans="1:11" ht="21" customHeight="1" thickBot="1" x14ac:dyDescent="0.35">
      <c r="A146" s="201"/>
      <c r="B146" s="34"/>
      <c r="C146" s="19"/>
      <c r="D146" s="20"/>
      <c r="E146" s="20" t="s">
        <v>72</v>
      </c>
      <c r="F146" s="13" t="s">
        <v>14</v>
      </c>
      <c r="G146" s="213"/>
      <c r="H146" s="11" t="s">
        <v>33</v>
      </c>
      <c r="I146" s="204"/>
      <c r="J146" s="23"/>
      <c r="K146" s="51"/>
    </row>
    <row r="147" spans="1:11" ht="21" customHeight="1" thickTop="1" x14ac:dyDescent="0.3">
      <c r="A147" s="52"/>
      <c r="B147" s="40"/>
      <c r="C147" s="25"/>
      <c r="D147" s="26"/>
      <c r="E147" s="26"/>
      <c r="F147" s="26"/>
      <c r="G147" s="26"/>
      <c r="H147" s="27"/>
      <c r="I147" s="26"/>
      <c r="J147" s="28"/>
      <c r="K147" s="53"/>
    </row>
    <row r="148" spans="1:11" ht="21" customHeight="1" x14ac:dyDescent="0.35">
      <c r="A148" s="188">
        <v>19</v>
      </c>
      <c r="B148" s="4">
        <v>44738</v>
      </c>
      <c r="C148" s="5" t="s">
        <v>23</v>
      </c>
      <c r="D148" s="46" t="s">
        <v>600</v>
      </c>
      <c r="E148" s="9" t="s">
        <v>317</v>
      </c>
      <c r="F148" s="13"/>
      <c r="G148" s="205" t="s">
        <v>32</v>
      </c>
      <c r="H148" s="11"/>
      <c r="I148" s="203" t="s">
        <v>18</v>
      </c>
      <c r="J148" s="17">
        <v>41067</v>
      </c>
      <c r="K148" s="50">
        <f>SUM(K140,J148)</f>
        <v>346936</v>
      </c>
    </row>
    <row r="149" spans="1:11" ht="21" customHeight="1" x14ac:dyDescent="0.3">
      <c r="A149" s="189"/>
      <c r="B149" s="7"/>
      <c r="C149" s="8"/>
      <c r="D149" s="46" t="s">
        <v>571</v>
      </c>
      <c r="E149" s="9" t="s">
        <v>21</v>
      </c>
      <c r="F149" s="10"/>
      <c r="G149" s="196"/>
      <c r="H149" s="11"/>
      <c r="I149" s="193"/>
      <c r="J149" s="12"/>
      <c r="K149" s="47"/>
    </row>
    <row r="150" spans="1:11" ht="21" customHeight="1" x14ac:dyDescent="0.3">
      <c r="A150" s="189"/>
      <c r="B150" s="7"/>
      <c r="C150" s="8"/>
      <c r="D150" s="7"/>
      <c r="E150" s="9" t="s">
        <v>4</v>
      </c>
      <c r="F150" s="13"/>
      <c r="G150" s="196"/>
      <c r="H150" s="11"/>
      <c r="I150" s="193"/>
      <c r="J150" s="12"/>
      <c r="K150" s="47"/>
    </row>
    <row r="151" spans="1:11" ht="21" customHeight="1" x14ac:dyDescent="0.3">
      <c r="A151" s="189"/>
      <c r="B151" s="7"/>
      <c r="C151" s="8"/>
      <c r="D151" s="9"/>
      <c r="E151" s="9" t="s">
        <v>5</v>
      </c>
      <c r="F151" s="13" t="s">
        <v>14</v>
      </c>
      <c r="G151" s="196"/>
      <c r="H151" s="11" t="s">
        <v>142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6</v>
      </c>
      <c r="F152" s="13" t="s">
        <v>14</v>
      </c>
      <c r="G152" s="196"/>
      <c r="H152" s="11" t="s">
        <v>57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7"/>
      <c r="E153" s="9" t="s">
        <v>7</v>
      </c>
      <c r="F153" s="13" t="s">
        <v>14</v>
      </c>
      <c r="G153" s="196"/>
      <c r="H153" s="11" t="s">
        <v>17</v>
      </c>
      <c r="I153" s="193"/>
      <c r="J153" s="12"/>
      <c r="K153" s="47"/>
    </row>
    <row r="154" spans="1:11" ht="21" customHeight="1" thickBot="1" x14ac:dyDescent="0.35">
      <c r="A154" s="201"/>
      <c r="B154" s="34"/>
      <c r="C154" s="19"/>
      <c r="D154" s="20"/>
      <c r="E154" s="20" t="s">
        <v>72</v>
      </c>
      <c r="F154" s="13" t="s">
        <v>14</v>
      </c>
      <c r="G154" s="211"/>
      <c r="H154" s="11" t="s">
        <v>33</v>
      </c>
      <c r="I154" s="204"/>
      <c r="J154" s="23"/>
      <c r="K154" s="51"/>
    </row>
    <row r="155" spans="1:11" ht="21" customHeight="1" thickTop="1" x14ac:dyDescent="0.3">
      <c r="A155" s="52"/>
      <c r="B155" s="40"/>
      <c r="C155" s="25"/>
      <c r="D155" s="26"/>
      <c r="E155" s="26"/>
      <c r="F155" s="26"/>
      <c r="G155" s="26"/>
      <c r="H155" s="27"/>
      <c r="I155" s="26"/>
      <c r="J155" s="28"/>
      <c r="K155" s="53"/>
    </row>
    <row r="156" spans="1:11" ht="21" customHeight="1" x14ac:dyDescent="0.35">
      <c r="A156" s="188">
        <v>20</v>
      </c>
      <c r="B156" s="4">
        <v>44739</v>
      </c>
      <c r="C156" s="5" t="s">
        <v>23</v>
      </c>
      <c r="D156" s="46" t="s">
        <v>601</v>
      </c>
      <c r="E156" s="9" t="s">
        <v>317</v>
      </c>
      <c r="F156" s="13"/>
      <c r="G156" s="202" t="s">
        <v>43</v>
      </c>
      <c r="H156" s="11"/>
      <c r="I156" s="203" t="s">
        <v>18</v>
      </c>
      <c r="J156" s="17">
        <v>944</v>
      </c>
      <c r="K156" s="50">
        <f>SUM(K148,J156)</f>
        <v>347880</v>
      </c>
    </row>
    <row r="157" spans="1:11" ht="21" customHeight="1" x14ac:dyDescent="0.3">
      <c r="A157" s="189"/>
      <c r="B157" s="7"/>
      <c r="C157" s="8"/>
      <c r="D157" s="46" t="s">
        <v>130</v>
      </c>
      <c r="E157" s="9" t="s">
        <v>21</v>
      </c>
      <c r="F157" s="10"/>
      <c r="G157" s="214"/>
      <c r="H157" s="11"/>
      <c r="I157" s="193"/>
      <c r="J157" s="12"/>
      <c r="K157" s="47"/>
    </row>
    <row r="158" spans="1:11" ht="21" customHeight="1" x14ac:dyDescent="0.3">
      <c r="A158" s="189"/>
      <c r="B158" s="7"/>
      <c r="C158" s="8"/>
      <c r="D158" s="7"/>
      <c r="E158" s="9" t="s">
        <v>4</v>
      </c>
      <c r="F158" s="13"/>
      <c r="G158" s="214"/>
      <c r="H158" s="11"/>
      <c r="I158" s="193"/>
      <c r="J158" s="12"/>
      <c r="K158" s="47"/>
    </row>
    <row r="159" spans="1:11" ht="21" customHeight="1" x14ac:dyDescent="0.3">
      <c r="A159" s="189"/>
      <c r="B159" s="7"/>
      <c r="C159" s="8"/>
      <c r="D159" s="9"/>
      <c r="E159" s="9" t="s">
        <v>5</v>
      </c>
      <c r="F159" s="10" t="s">
        <v>12</v>
      </c>
      <c r="G159" s="214"/>
      <c r="H159" s="11" t="s">
        <v>68</v>
      </c>
      <c r="I159" s="193"/>
      <c r="J159" s="12"/>
      <c r="K159" s="47"/>
    </row>
    <row r="160" spans="1:11" ht="21" customHeight="1" x14ac:dyDescent="0.3">
      <c r="A160" s="189"/>
      <c r="B160" s="7"/>
      <c r="C160" s="8"/>
      <c r="D160" s="9"/>
      <c r="E160" s="9" t="s">
        <v>6</v>
      </c>
      <c r="F160" s="10" t="s">
        <v>12</v>
      </c>
      <c r="G160" s="214"/>
      <c r="H160" s="11" t="s">
        <v>52</v>
      </c>
      <c r="I160" s="193"/>
      <c r="J160" s="12"/>
      <c r="K160" s="47"/>
    </row>
    <row r="161" spans="1:11" ht="21" customHeight="1" x14ac:dyDescent="0.3">
      <c r="A161" s="189"/>
      <c r="B161" s="7"/>
      <c r="C161" s="8"/>
      <c r="D161" s="7"/>
      <c r="E161" s="9" t="s">
        <v>7</v>
      </c>
      <c r="F161" s="10" t="s">
        <v>12</v>
      </c>
      <c r="G161" s="214"/>
      <c r="H161" s="11" t="s">
        <v>15</v>
      </c>
      <c r="I161" s="193"/>
      <c r="J161" s="12"/>
      <c r="K161" s="47"/>
    </row>
    <row r="162" spans="1:11" ht="21" customHeight="1" thickBot="1" x14ac:dyDescent="0.35">
      <c r="A162" s="201"/>
      <c r="B162" s="34"/>
      <c r="C162" s="19"/>
      <c r="D162" s="20"/>
      <c r="E162" s="20" t="s">
        <v>72</v>
      </c>
      <c r="F162" s="10" t="s">
        <v>12</v>
      </c>
      <c r="G162" s="214"/>
      <c r="H162" s="11" t="s">
        <v>133</v>
      </c>
      <c r="I162" s="204"/>
      <c r="J162" s="23"/>
      <c r="K162" s="51"/>
    </row>
    <row r="163" spans="1:11" ht="21" customHeight="1" thickTop="1" x14ac:dyDescent="0.3">
      <c r="A163" s="52"/>
      <c r="B163" s="40"/>
      <c r="C163" s="25"/>
      <c r="D163" s="26"/>
      <c r="E163" s="26"/>
      <c r="F163" s="26"/>
      <c r="G163" s="26"/>
      <c r="H163" s="27"/>
      <c r="I163" s="26"/>
      <c r="J163" s="28"/>
      <c r="K163" s="53"/>
    </row>
    <row r="164" spans="1:11" ht="21" customHeight="1" x14ac:dyDescent="0.35">
      <c r="A164" s="188">
        <v>21</v>
      </c>
      <c r="B164" s="4">
        <v>44740</v>
      </c>
      <c r="C164" s="5" t="s">
        <v>23</v>
      </c>
      <c r="D164" s="46" t="s">
        <v>602</v>
      </c>
      <c r="E164" s="9" t="s">
        <v>317</v>
      </c>
      <c r="F164" s="13"/>
      <c r="G164" s="202" t="s">
        <v>43</v>
      </c>
      <c r="H164" s="11"/>
      <c r="I164" s="203" t="s">
        <v>432</v>
      </c>
      <c r="J164" s="17">
        <v>4699</v>
      </c>
      <c r="K164" s="50">
        <f>SUM(K156,J164)</f>
        <v>352579</v>
      </c>
    </row>
    <row r="165" spans="1:11" ht="21" customHeight="1" x14ac:dyDescent="0.3">
      <c r="A165" s="189"/>
      <c r="B165" s="7"/>
      <c r="C165" s="8"/>
      <c r="D165" s="46" t="s">
        <v>130</v>
      </c>
      <c r="E165" s="9" t="s">
        <v>21</v>
      </c>
      <c r="F165" s="10" t="s">
        <v>12</v>
      </c>
      <c r="G165" s="214"/>
      <c r="H165" s="11" t="s">
        <v>13</v>
      </c>
      <c r="I165" s="193"/>
      <c r="J165" s="12"/>
      <c r="K165" s="47"/>
    </row>
    <row r="166" spans="1:11" ht="21" customHeight="1" x14ac:dyDescent="0.3">
      <c r="A166" s="189"/>
      <c r="B166" s="7"/>
      <c r="C166" s="8"/>
      <c r="D166" s="7"/>
      <c r="E166" s="9" t="s">
        <v>4</v>
      </c>
      <c r="F166" s="10" t="s">
        <v>12</v>
      </c>
      <c r="G166" s="214"/>
      <c r="H166" s="11" t="s">
        <v>86</v>
      </c>
      <c r="I166" s="193"/>
      <c r="J166" s="12"/>
      <c r="K166" s="47"/>
    </row>
    <row r="167" spans="1:11" ht="21" customHeight="1" x14ac:dyDescent="0.3">
      <c r="A167" s="189"/>
      <c r="B167" s="7"/>
      <c r="C167" s="8"/>
      <c r="D167" s="9"/>
      <c r="E167" s="9" t="s">
        <v>5</v>
      </c>
      <c r="F167" s="10" t="s">
        <v>12</v>
      </c>
      <c r="G167" s="214"/>
      <c r="H167" s="11" t="s">
        <v>13</v>
      </c>
      <c r="I167" s="193"/>
      <c r="J167" s="12"/>
      <c r="K167" s="47"/>
    </row>
    <row r="168" spans="1:11" ht="21" customHeight="1" x14ac:dyDescent="0.3">
      <c r="A168" s="189"/>
      <c r="B168" s="7"/>
      <c r="C168" s="8"/>
      <c r="D168" s="9"/>
      <c r="E168" s="9" t="s">
        <v>6</v>
      </c>
      <c r="F168" s="13" t="s">
        <v>14</v>
      </c>
      <c r="G168" s="214"/>
      <c r="H168" s="11" t="s">
        <v>86</v>
      </c>
      <c r="I168" s="193"/>
      <c r="J168" s="12"/>
      <c r="K168" s="47"/>
    </row>
    <row r="169" spans="1:11" ht="21" customHeight="1" x14ac:dyDescent="0.3">
      <c r="A169" s="189"/>
      <c r="B169" s="7"/>
      <c r="C169" s="8"/>
      <c r="D169" s="7"/>
      <c r="E169" s="9" t="s">
        <v>7</v>
      </c>
      <c r="F169" s="10" t="s">
        <v>12</v>
      </c>
      <c r="G169" s="214"/>
      <c r="H169" s="11" t="s">
        <v>25</v>
      </c>
      <c r="I169" s="193"/>
      <c r="J169" s="12"/>
      <c r="K169" s="47"/>
    </row>
    <row r="170" spans="1:11" ht="21" customHeight="1" thickBot="1" x14ac:dyDescent="0.35">
      <c r="A170" s="201"/>
      <c r="B170" s="34"/>
      <c r="C170" s="19"/>
      <c r="D170" s="20"/>
      <c r="E170" s="20" t="s">
        <v>72</v>
      </c>
      <c r="F170" s="13" t="s">
        <v>14</v>
      </c>
      <c r="G170" s="214"/>
      <c r="H170" s="11" t="s">
        <v>133</v>
      </c>
      <c r="I170" s="204"/>
      <c r="J170" s="23"/>
      <c r="K170" s="51"/>
    </row>
    <row r="171" spans="1:11" ht="21" customHeight="1" thickTop="1" x14ac:dyDescent="0.3">
      <c r="A171" s="52"/>
      <c r="B171" s="40"/>
      <c r="C171" s="25"/>
      <c r="D171" s="26"/>
      <c r="E171" s="26"/>
      <c r="F171" s="26"/>
      <c r="G171" s="26"/>
      <c r="H171" s="27"/>
      <c r="I171" s="26"/>
      <c r="J171" s="28"/>
      <c r="K171" s="53"/>
    </row>
    <row r="172" spans="1:11" ht="21" customHeight="1" x14ac:dyDescent="0.35">
      <c r="A172" s="188">
        <v>22</v>
      </c>
      <c r="B172" s="4">
        <v>44741</v>
      </c>
      <c r="C172" s="5" t="s">
        <v>104</v>
      </c>
      <c r="D172" s="46" t="s">
        <v>603</v>
      </c>
      <c r="E172" s="9" t="s">
        <v>317</v>
      </c>
      <c r="F172" s="13"/>
      <c r="G172" s="205" t="s">
        <v>32</v>
      </c>
      <c r="H172" s="11"/>
      <c r="I172" s="203" t="s">
        <v>18</v>
      </c>
      <c r="J172" s="17">
        <v>27359</v>
      </c>
      <c r="K172" s="50">
        <f>SUM(K164,J172)</f>
        <v>379938</v>
      </c>
    </row>
    <row r="173" spans="1:11" ht="21" customHeight="1" x14ac:dyDescent="0.3">
      <c r="A173" s="189"/>
      <c r="B173" s="7"/>
      <c r="C173" s="8"/>
      <c r="D173" s="46" t="s">
        <v>604</v>
      </c>
      <c r="E173" s="9" t="s">
        <v>21</v>
      </c>
      <c r="F173" s="10"/>
      <c r="G173" s="196"/>
      <c r="H173" s="11"/>
      <c r="I173" s="193"/>
      <c r="J173" s="12"/>
      <c r="K173" s="47"/>
    </row>
    <row r="174" spans="1:11" ht="21" customHeight="1" x14ac:dyDescent="0.3">
      <c r="A174" s="189"/>
      <c r="B174" s="7"/>
      <c r="C174" s="8"/>
      <c r="D174" s="7"/>
      <c r="E174" s="9" t="s">
        <v>4</v>
      </c>
      <c r="F174" s="10" t="s">
        <v>12</v>
      </c>
      <c r="G174" s="196"/>
      <c r="H174" s="11" t="s">
        <v>605</v>
      </c>
      <c r="I174" s="193"/>
      <c r="J174" s="12"/>
      <c r="K174" s="47"/>
    </row>
    <row r="175" spans="1:11" ht="21" customHeight="1" x14ac:dyDescent="0.3">
      <c r="A175" s="189"/>
      <c r="B175" s="7"/>
      <c r="C175" s="8"/>
      <c r="D175" s="9"/>
      <c r="E175" s="9" t="s">
        <v>5</v>
      </c>
      <c r="F175" s="13" t="s">
        <v>14</v>
      </c>
      <c r="G175" s="196"/>
      <c r="H175" s="11" t="s">
        <v>68</v>
      </c>
      <c r="I175" s="193"/>
      <c r="J175" s="12"/>
      <c r="K175" s="47"/>
    </row>
    <row r="176" spans="1:11" ht="21" customHeight="1" x14ac:dyDescent="0.3">
      <c r="A176" s="189"/>
      <c r="B176" s="7"/>
      <c r="C176" s="8"/>
      <c r="D176" s="9"/>
      <c r="E176" s="9" t="s">
        <v>6</v>
      </c>
      <c r="F176" s="13" t="s">
        <v>14</v>
      </c>
      <c r="G176" s="196"/>
      <c r="H176" s="11" t="s">
        <v>25</v>
      </c>
      <c r="I176" s="193"/>
      <c r="J176" s="12"/>
      <c r="K176" s="47"/>
    </row>
    <row r="177" spans="1:11" ht="21" customHeight="1" x14ac:dyDescent="0.3">
      <c r="A177" s="189"/>
      <c r="B177" s="7"/>
      <c r="C177" s="8"/>
      <c r="D177" s="7"/>
      <c r="E177" s="9" t="s">
        <v>7</v>
      </c>
      <c r="F177" s="13" t="s">
        <v>14</v>
      </c>
      <c r="G177" s="196"/>
      <c r="H177" s="11" t="s">
        <v>606</v>
      </c>
      <c r="I177" s="193"/>
      <c r="J177" s="12"/>
      <c r="K177" s="47"/>
    </row>
    <row r="178" spans="1:11" ht="21" customHeight="1" thickBot="1" x14ac:dyDescent="0.35">
      <c r="A178" s="201"/>
      <c r="B178" s="34"/>
      <c r="C178" s="19"/>
      <c r="D178" s="20"/>
      <c r="E178" s="20" t="s">
        <v>72</v>
      </c>
      <c r="F178" s="10" t="s">
        <v>12</v>
      </c>
      <c r="G178" s="211"/>
      <c r="H178" s="11" t="s">
        <v>135</v>
      </c>
      <c r="I178" s="204"/>
      <c r="J178" s="23"/>
      <c r="K178" s="51"/>
    </row>
    <row r="179" spans="1:11" ht="21" customHeight="1" thickTop="1" x14ac:dyDescent="0.3">
      <c r="A179" s="52"/>
      <c r="B179" s="40"/>
      <c r="C179" s="25"/>
      <c r="D179" s="26"/>
      <c r="E179" s="26"/>
      <c r="F179" s="26"/>
      <c r="G179" s="26"/>
      <c r="H179" s="27"/>
      <c r="I179" s="26"/>
      <c r="J179" s="28"/>
      <c r="K179" s="53"/>
    </row>
    <row r="180" spans="1:11" ht="21" customHeight="1" x14ac:dyDescent="0.35">
      <c r="A180" s="188">
        <v>23</v>
      </c>
      <c r="B180" s="4">
        <v>44741</v>
      </c>
      <c r="C180" s="5" t="s">
        <v>35</v>
      </c>
      <c r="D180" s="46" t="s">
        <v>608</v>
      </c>
      <c r="E180" s="9" t="s">
        <v>317</v>
      </c>
      <c r="F180" s="13"/>
      <c r="G180" s="202" t="s">
        <v>43</v>
      </c>
      <c r="H180" s="11"/>
      <c r="I180" s="203" t="s">
        <v>18</v>
      </c>
      <c r="J180" s="17">
        <v>1209</v>
      </c>
      <c r="K180" s="50">
        <f>SUM(K172,J180)</f>
        <v>381147</v>
      </c>
    </row>
    <row r="181" spans="1:11" ht="21" customHeight="1" x14ac:dyDescent="0.3">
      <c r="A181" s="189"/>
      <c r="B181" s="7"/>
      <c r="C181" s="8"/>
      <c r="D181" s="46" t="s">
        <v>607</v>
      </c>
      <c r="E181" s="9" t="s">
        <v>21</v>
      </c>
      <c r="F181" s="10"/>
      <c r="G181" s="214"/>
      <c r="H181" s="11"/>
      <c r="I181" s="193"/>
      <c r="J181" s="12"/>
      <c r="K181" s="47"/>
    </row>
    <row r="182" spans="1:11" ht="21" customHeight="1" x14ac:dyDescent="0.3">
      <c r="A182" s="189"/>
      <c r="B182" s="7"/>
      <c r="C182" s="8"/>
      <c r="D182" s="7"/>
      <c r="E182" s="9" t="s">
        <v>4</v>
      </c>
      <c r="F182" s="10"/>
      <c r="G182" s="214"/>
      <c r="H182" s="11"/>
      <c r="I182" s="193"/>
      <c r="J182" s="12"/>
      <c r="K182" s="47"/>
    </row>
    <row r="183" spans="1:11" ht="21" customHeight="1" x14ac:dyDescent="0.3">
      <c r="A183" s="189"/>
      <c r="B183" s="7"/>
      <c r="C183" s="8"/>
      <c r="D183" s="9"/>
      <c r="E183" s="9" t="s">
        <v>5</v>
      </c>
      <c r="F183" s="10" t="s">
        <v>12</v>
      </c>
      <c r="G183" s="214"/>
      <c r="H183" s="11" t="s">
        <v>68</v>
      </c>
      <c r="I183" s="193"/>
      <c r="J183" s="12"/>
      <c r="K183" s="47"/>
    </row>
    <row r="184" spans="1:11" ht="21" customHeight="1" x14ac:dyDescent="0.3">
      <c r="A184" s="189"/>
      <c r="B184" s="7"/>
      <c r="C184" s="8"/>
      <c r="D184" s="9"/>
      <c r="E184" s="9" t="s">
        <v>6</v>
      </c>
      <c r="F184" s="10" t="s">
        <v>12</v>
      </c>
      <c r="G184" s="214"/>
      <c r="H184" s="11" t="s">
        <v>27</v>
      </c>
      <c r="I184" s="193"/>
      <c r="J184" s="12"/>
      <c r="K184" s="47"/>
    </row>
    <row r="185" spans="1:11" ht="21" customHeight="1" x14ac:dyDescent="0.3">
      <c r="A185" s="189"/>
      <c r="B185" s="7"/>
      <c r="C185" s="8"/>
      <c r="D185" s="7"/>
      <c r="E185" s="9" t="s">
        <v>7</v>
      </c>
      <c r="F185" s="10" t="s">
        <v>12</v>
      </c>
      <c r="G185" s="214"/>
      <c r="H185" s="11" t="s">
        <v>56</v>
      </c>
      <c r="I185" s="193"/>
      <c r="J185" s="12"/>
      <c r="K185" s="47"/>
    </row>
    <row r="186" spans="1:11" ht="21" customHeight="1" thickBot="1" x14ac:dyDescent="0.35">
      <c r="A186" s="201"/>
      <c r="B186" s="34"/>
      <c r="C186" s="19"/>
      <c r="D186" s="20"/>
      <c r="E186" s="20" t="s">
        <v>72</v>
      </c>
      <c r="F186" s="10" t="s">
        <v>12</v>
      </c>
      <c r="G186" s="214"/>
      <c r="H186" s="11" t="s">
        <v>133</v>
      </c>
      <c r="I186" s="204"/>
      <c r="J186" s="23"/>
      <c r="K186" s="51"/>
    </row>
    <row r="187" spans="1:11" ht="21" customHeight="1" thickTop="1" x14ac:dyDescent="0.3">
      <c r="A187" s="52"/>
      <c r="B187" s="40"/>
      <c r="C187" s="25"/>
      <c r="D187" s="26"/>
      <c r="E187" s="26"/>
      <c r="F187" s="26"/>
      <c r="G187" s="26"/>
      <c r="H187" s="27"/>
      <c r="I187" s="26"/>
      <c r="J187" s="28"/>
      <c r="K187" s="53"/>
    </row>
    <row r="188" spans="1:11" ht="21" customHeight="1" x14ac:dyDescent="0.35">
      <c r="A188" s="188">
        <v>24</v>
      </c>
      <c r="B188" s="4">
        <v>44741</v>
      </c>
      <c r="C188" s="5" t="s">
        <v>23</v>
      </c>
      <c r="D188" s="46" t="s">
        <v>609</v>
      </c>
      <c r="E188" s="9" t="s">
        <v>317</v>
      </c>
      <c r="F188" s="13"/>
      <c r="G188" s="205" t="s">
        <v>32</v>
      </c>
      <c r="H188" s="11"/>
      <c r="I188" s="203" t="s">
        <v>432</v>
      </c>
      <c r="J188" s="17">
        <v>34477</v>
      </c>
      <c r="K188" s="50">
        <f>SUM(K180,J188)</f>
        <v>415624</v>
      </c>
    </row>
    <row r="189" spans="1:11" ht="21" customHeight="1" x14ac:dyDescent="0.3">
      <c r="A189" s="189"/>
      <c r="B189" s="7"/>
      <c r="C189" s="8"/>
      <c r="D189" s="46" t="s">
        <v>536</v>
      </c>
      <c r="E189" s="9" t="s">
        <v>21</v>
      </c>
      <c r="F189" s="10" t="s">
        <v>12</v>
      </c>
      <c r="G189" s="196"/>
      <c r="H189" s="11" t="s">
        <v>44</v>
      </c>
      <c r="I189" s="193"/>
      <c r="J189" s="12"/>
      <c r="K189" s="47"/>
    </row>
    <row r="190" spans="1:11" ht="21" customHeight="1" x14ac:dyDescent="0.3">
      <c r="A190" s="189"/>
      <c r="B190" s="7"/>
      <c r="C190" s="8"/>
      <c r="D190" s="7"/>
      <c r="E190" s="9" t="s">
        <v>4</v>
      </c>
      <c r="F190" s="13" t="s">
        <v>14</v>
      </c>
      <c r="G190" s="196"/>
      <c r="H190" s="11" t="s">
        <v>52</v>
      </c>
      <c r="I190" s="193"/>
      <c r="J190" s="12"/>
      <c r="K190" s="47"/>
    </row>
    <row r="191" spans="1:11" ht="21" customHeight="1" x14ac:dyDescent="0.3">
      <c r="A191" s="189"/>
      <c r="B191" s="7"/>
      <c r="C191" s="8"/>
      <c r="D191" s="9"/>
      <c r="E191" s="9" t="s">
        <v>5</v>
      </c>
      <c r="F191" s="10" t="s">
        <v>12</v>
      </c>
      <c r="G191" s="196"/>
      <c r="H191" s="11" t="s">
        <v>57</v>
      </c>
      <c r="I191" s="193"/>
      <c r="J191" s="12"/>
      <c r="K191" s="47"/>
    </row>
    <row r="192" spans="1:11" ht="21" customHeight="1" x14ac:dyDescent="0.3">
      <c r="A192" s="189"/>
      <c r="B192" s="7"/>
      <c r="C192" s="8"/>
      <c r="D192" s="9"/>
      <c r="E192" s="9" t="s">
        <v>6</v>
      </c>
      <c r="F192" s="13" t="s">
        <v>14</v>
      </c>
      <c r="G192" s="196"/>
      <c r="H192" s="11" t="s">
        <v>93</v>
      </c>
      <c r="I192" s="193"/>
      <c r="J192" s="12"/>
      <c r="K192" s="47"/>
    </row>
    <row r="193" spans="1:11" ht="21" customHeight="1" x14ac:dyDescent="0.3">
      <c r="A193" s="189"/>
      <c r="B193" s="7"/>
      <c r="C193" s="8"/>
      <c r="D193" s="7"/>
      <c r="E193" s="9" t="s">
        <v>7</v>
      </c>
      <c r="F193" s="13" t="s">
        <v>14</v>
      </c>
      <c r="G193" s="196"/>
      <c r="H193" s="11" t="s">
        <v>142</v>
      </c>
      <c r="I193" s="193"/>
      <c r="J193" s="12"/>
      <c r="K193" s="47"/>
    </row>
    <row r="194" spans="1:11" ht="21" customHeight="1" thickBot="1" x14ac:dyDescent="0.35">
      <c r="A194" s="201"/>
      <c r="B194" s="34"/>
      <c r="C194" s="19"/>
      <c r="D194" s="20"/>
      <c r="E194" s="20" t="s">
        <v>72</v>
      </c>
      <c r="F194" s="65" t="s">
        <v>77</v>
      </c>
      <c r="G194" s="211"/>
      <c r="H194" s="11" t="s">
        <v>57</v>
      </c>
      <c r="I194" s="204"/>
      <c r="J194" s="23"/>
      <c r="K194" s="51"/>
    </row>
    <row r="195" spans="1:11" ht="21" customHeight="1" thickTop="1" x14ac:dyDescent="0.3">
      <c r="A195" s="52"/>
      <c r="B195" s="40"/>
      <c r="C195" s="25"/>
      <c r="D195" s="26"/>
      <c r="E195" s="26"/>
      <c r="F195" s="26"/>
      <c r="G195" s="26"/>
      <c r="H195" s="27"/>
      <c r="I195" s="26"/>
      <c r="J195" s="28"/>
      <c r="K195" s="53"/>
    </row>
    <row r="196" spans="1:11" ht="21" customHeight="1" x14ac:dyDescent="0.3">
      <c r="B196" s="66"/>
      <c r="C196" s="67"/>
      <c r="D196" s="68"/>
      <c r="E196" s="68"/>
      <c r="F196" s="68"/>
      <c r="G196" s="68"/>
      <c r="H196" s="69"/>
      <c r="I196" s="68"/>
      <c r="J196" s="70"/>
    </row>
    <row r="197" spans="1:11" ht="19.5" thickBot="1" x14ac:dyDescent="0.35">
      <c r="B197" s="66"/>
      <c r="C197" s="67"/>
      <c r="D197" s="68"/>
      <c r="E197" s="68"/>
      <c r="F197" s="68"/>
      <c r="G197" s="68"/>
      <c r="H197" s="69"/>
      <c r="I197" s="68"/>
      <c r="J197" s="70"/>
    </row>
    <row r="198" spans="1:11" ht="39.950000000000003" customHeight="1" thickBot="1" x14ac:dyDescent="0.75">
      <c r="A198" s="215" t="s">
        <v>611</v>
      </c>
      <c r="B198" s="216"/>
      <c r="C198" s="217"/>
      <c r="D198" s="218" t="s">
        <v>610</v>
      </c>
      <c r="E198" s="219"/>
      <c r="F198" s="219"/>
      <c r="G198" s="219"/>
      <c r="H198" s="219"/>
      <c r="I198" s="219"/>
      <c r="J198" s="219"/>
      <c r="K198" s="220"/>
    </row>
    <row r="202" spans="1:11" ht="18.75" x14ac:dyDescent="0.3">
      <c r="F202" s="89" t="s">
        <v>838</v>
      </c>
      <c r="G202" s="90" t="s">
        <v>839</v>
      </c>
      <c r="H202" s="91" t="s">
        <v>840</v>
      </c>
      <c r="I202" s="92" t="s">
        <v>38</v>
      </c>
      <c r="J202" s="93" t="s">
        <v>841</v>
      </c>
    </row>
    <row r="203" spans="1:11" ht="18.75" x14ac:dyDescent="0.3">
      <c r="F203" s="94" t="s">
        <v>18</v>
      </c>
      <c r="G203" s="9">
        <v>8</v>
      </c>
      <c r="H203" s="9">
        <v>8</v>
      </c>
      <c r="I203" s="9">
        <v>1</v>
      </c>
      <c r="J203" s="9">
        <f>SUM(G203:I203)</f>
        <v>17</v>
      </c>
    </row>
    <row r="204" spans="1:11" ht="18.75" x14ac:dyDescent="0.3">
      <c r="F204" s="94" t="s">
        <v>853</v>
      </c>
      <c r="G204" s="9">
        <v>2</v>
      </c>
      <c r="H204" s="9">
        <v>4</v>
      </c>
      <c r="I204" s="9">
        <v>0</v>
      </c>
      <c r="J204" s="9">
        <f t="shared" ref="J204:J205" si="0">SUM(G204:I204)</f>
        <v>6</v>
      </c>
    </row>
    <row r="205" spans="1:11" ht="18.75" x14ac:dyDescent="0.3">
      <c r="F205" s="94" t="s">
        <v>80</v>
      </c>
      <c r="G205" s="9">
        <v>0</v>
      </c>
      <c r="H205" s="9">
        <v>1</v>
      </c>
      <c r="I205" s="9">
        <v>0</v>
      </c>
      <c r="J205" s="9">
        <f t="shared" si="0"/>
        <v>1</v>
      </c>
    </row>
    <row r="206" spans="1:11" ht="18.75" x14ac:dyDescent="0.3">
      <c r="F206" s="9"/>
      <c r="G206" s="9"/>
      <c r="H206" s="9"/>
      <c r="I206" s="9"/>
      <c r="J206" s="87"/>
    </row>
    <row r="207" spans="1:11" ht="18.75" x14ac:dyDescent="0.3">
      <c r="F207" s="95" t="s">
        <v>703</v>
      </c>
      <c r="G207" s="88">
        <f>SUM(G203:G206)</f>
        <v>10</v>
      </c>
      <c r="H207" s="88">
        <f>SUM(H203:H206)</f>
        <v>13</v>
      </c>
      <c r="I207" s="88">
        <f>SUM(I203:I206)</f>
        <v>1</v>
      </c>
      <c r="J207" s="88">
        <f>SUM(J203:J206)</f>
        <v>24</v>
      </c>
    </row>
    <row r="209" spans="1:6" ht="15.75" thickBot="1" x14ac:dyDescent="0.3"/>
    <row r="210" spans="1:6" ht="19.5" customHeight="1" x14ac:dyDescent="0.3">
      <c r="A210" s="175" t="s">
        <v>784</v>
      </c>
      <c r="B210" s="176"/>
      <c r="C210" s="176"/>
      <c r="D210" s="86" t="s">
        <v>801</v>
      </c>
      <c r="E210" s="77">
        <v>24</v>
      </c>
      <c r="F210" s="80">
        <v>1</v>
      </c>
    </row>
    <row r="211" spans="1:6" ht="19.5" customHeight="1" x14ac:dyDescent="0.3">
      <c r="A211" s="178"/>
      <c r="B211" s="179"/>
      <c r="C211" s="179"/>
      <c r="D211" s="84" t="s">
        <v>798</v>
      </c>
      <c r="E211" s="78">
        <v>10</v>
      </c>
      <c r="F211" s="81">
        <f>AVERAGE(E211*F210)/E210</f>
        <v>0.41666666666666669</v>
      </c>
    </row>
    <row r="212" spans="1:6" ht="19.5" customHeight="1" x14ac:dyDescent="0.3">
      <c r="A212" s="178"/>
      <c r="B212" s="179"/>
      <c r="C212" s="179"/>
      <c r="D212" s="83" t="s">
        <v>799</v>
      </c>
      <c r="E212" s="78">
        <v>13</v>
      </c>
      <c r="F212" s="81">
        <f t="shared" ref="F212:F213" si="1">AVERAGE(E212*F211)/E211</f>
        <v>0.54166666666666674</v>
      </c>
    </row>
    <row r="213" spans="1:6" ht="19.5" customHeight="1" thickBot="1" x14ac:dyDescent="0.35">
      <c r="A213" s="181"/>
      <c r="B213" s="182"/>
      <c r="C213" s="182"/>
      <c r="D213" s="85" t="s">
        <v>800</v>
      </c>
      <c r="E213" s="79">
        <v>1</v>
      </c>
      <c r="F213" s="82">
        <f t="shared" si="1"/>
        <v>4.1666666666666671E-2</v>
      </c>
    </row>
  </sheetData>
  <mergeCells count="76">
    <mergeCell ref="A180:A186"/>
    <mergeCell ref="G180:G186"/>
    <mergeCell ref="I180:I186"/>
    <mergeCell ref="A188:A194"/>
    <mergeCell ref="G188:G194"/>
    <mergeCell ref="I188:I194"/>
    <mergeCell ref="A164:A170"/>
    <mergeCell ref="G164:G170"/>
    <mergeCell ref="I164:I170"/>
    <mergeCell ref="A172:A178"/>
    <mergeCell ref="G172:G178"/>
    <mergeCell ref="I172:I178"/>
    <mergeCell ref="A148:A154"/>
    <mergeCell ref="G148:G154"/>
    <mergeCell ref="I148:I154"/>
    <mergeCell ref="A156:A162"/>
    <mergeCell ref="G156:G162"/>
    <mergeCell ref="I156:I162"/>
    <mergeCell ref="A108:A114"/>
    <mergeCell ref="G108:G114"/>
    <mergeCell ref="I108:I114"/>
    <mergeCell ref="A116:A122"/>
    <mergeCell ref="G116:G122"/>
    <mergeCell ref="I116:I122"/>
    <mergeCell ref="I84:I90"/>
    <mergeCell ref="A92:A98"/>
    <mergeCell ref="G92:G98"/>
    <mergeCell ref="I92:I98"/>
    <mergeCell ref="A100:A106"/>
    <mergeCell ref="G100:G106"/>
    <mergeCell ref="I100:I106"/>
    <mergeCell ref="A198:C198"/>
    <mergeCell ref="D198:K198"/>
    <mergeCell ref="A68:A74"/>
    <mergeCell ref="G68:G74"/>
    <mergeCell ref="I68:I74"/>
    <mergeCell ref="A76:A82"/>
    <mergeCell ref="G76:G82"/>
    <mergeCell ref="I76:I82"/>
    <mergeCell ref="A84:A90"/>
    <mergeCell ref="G84:G90"/>
    <mergeCell ref="A124:A130"/>
    <mergeCell ref="G124:G130"/>
    <mergeCell ref="I124:I130"/>
    <mergeCell ref="A132:A138"/>
    <mergeCell ref="G132:G138"/>
    <mergeCell ref="I132:I138"/>
    <mergeCell ref="A52:A58"/>
    <mergeCell ref="G52:G58"/>
    <mergeCell ref="I52:I58"/>
    <mergeCell ref="A60:A66"/>
    <mergeCell ref="G60:G66"/>
    <mergeCell ref="I60:I66"/>
    <mergeCell ref="I28:I34"/>
    <mergeCell ref="A36:A42"/>
    <mergeCell ref="G36:G42"/>
    <mergeCell ref="I36:I42"/>
    <mergeCell ref="A44:A50"/>
    <mergeCell ref="G44:G50"/>
    <mergeCell ref="I44:I50"/>
    <mergeCell ref="A210:C213"/>
    <mergeCell ref="A140:A146"/>
    <mergeCell ref="G140:G146"/>
    <mergeCell ref="I140:I146"/>
    <mergeCell ref="A1:K1"/>
    <mergeCell ref="A4:A10"/>
    <mergeCell ref="G4:G10"/>
    <mergeCell ref="I4:I10"/>
    <mergeCell ref="A12:A18"/>
    <mergeCell ref="G12:G18"/>
    <mergeCell ref="I12:I18"/>
    <mergeCell ref="A20:A26"/>
    <mergeCell ref="G20:G26"/>
    <mergeCell ref="I20:I26"/>
    <mergeCell ref="A28:A34"/>
    <mergeCell ref="G28:G34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"/>
  <sheetViews>
    <sheetView topLeftCell="A154" zoomScale="120" zoomScaleNormal="120" workbookViewId="0">
      <selection activeCell="F162" sqref="F162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613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44743</v>
      </c>
      <c r="C4" s="5" t="s">
        <v>35</v>
      </c>
      <c r="D4" s="46" t="s">
        <v>614</v>
      </c>
      <c r="E4" s="9" t="s">
        <v>317</v>
      </c>
      <c r="F4" s="13"/>
      <c r="G4" s="205" t="s">
        <v>32</v>
      </c>
      <c r="H4" s="11"/>
      <c r="I4" s="203" t="s">
        <v>18</v>
      </c>
      <c r="J4" s="17">
        <v>23861</v>
      </c>
      <c r="K4" s="50">
        <f>SUM(J4)</f>
        <v>23861</v>
      </c>
    </row>
    <row r="5" spans="1:11" ht="18.75" customHeight="1" x14ac:dyDescent="0.3">
      <c r="A5" s="189"/>
      <c r="B5" s="7"/>
      <c r="C5" s="8"/>
      <c r="D5" s="46" t="s">
        <v>113</v>
      </c>
      <c r="E5" s="9" t="s">
        <v>21</v>
      </c>
      <c r="F5" s="13"/>
      <c r="G5" s="196"/>
      <c r="H5" s="11"/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3" t="s">
        <v>14</v>
      </c>
      <c r="G6" s="196"/>
      <c r="H6" s="11" t="s">
        <v>57</v>
      </c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0" t="s">
        <v>12</v>
      </c>
      <c r="G7" s="196"/>
      <c r="H7" s="11" t="s">
        <v>52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3" t="s">
        <v>14</v>
      </c>
      <c r="G8" s="196"/>
      <c r="H8" s="11" t="s">
        <v>44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3" t="s">
        <v>14</v>
      </c>
      <c r="G9" s="196"/>
      <c r="H9" s="11" t="s">
        <v>86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0" t="s">
        <v>12</v>
      </c>
      <c r="G10" s="211"/>
      <c r="H10" s="11" t="s">
        <v>65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44743</v>
      </c>
      <c r="C12" s="5" t="s">
        <v>23</v>
      </c>
      <c r="D12" s="46" t="s">
        <v>615</v>
      </c>
      <c r="E12" s="9" t="s">
        <v>317</v>
      </c>
      <c r="F12" s="10"/>
      <c r="G12" s="205" t="s">
        <v>32</v>
      </c>
      <c r="H12" s="11"/>
      <c r="I12" s="203" t="s">
        <v>18</v>
      </c>
      <c r="J12" s="17">
        <v>29800</v>
      </c>
      <c r="K12" s="50">
        <f>SUM(K4,J12)</f>
        <v>53661</v>
      </c>
    </row>
    <row r="13" spans="1:11" ht="18.75" customHeight="1" x14ac:dyDescent="0.3">
      <c r="A13" s="189"/>
      <c r="B13" s="7"/>
      <c r="C13" s="8"/>
      <c r="D13" s="46" t="s">
        <v>616</v>
      </c>
      <c r="E13" s="9" t="s">
        <v>21</v>
      </c>
      <c r="F13" s="13"/>
      <c r="G13" s="196"/>
      <c r="H13" s="11"/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0"/>
      <c r="G14" s="196"/>
      <c r="H14" s="11"/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3" t="s">
        <v>14</v>
      </c>
      <c r="G15" s="196"/>
      <c r="H15" s="11" t="s">
        <v>45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3" t="s">
        <v>14</v>
      </c>
      <c r="G16" s="196"/>
      <c r="H16" s="11" t="s">
        <v>44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3" t="s">
        <v>14</v>
      </c>
      <c r="G17" s="196"/>
      <c r="H17" s="11" t="s">
        <v>65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3" t="s">
        <v>14</v>
      </c>
      <c r="G18" s="211"/>
      <c r="H18" s="11" t="s">
        <v>617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>
        <v>44743</v>
      </c>
      <c r="C20" s="5" t="s">
        <v>20</v>
      </c>
      <c r="D20" s="46" t="s">
        <v>618</v>
      </c>
      <c r="E20" s="9" t="s">
        <v>317</v>
      </c>
      <c r="F20" s="13" t="s">
        <v>14</v>
      </c>
      <c r="G20" s="206" t="s">
        <v>38</v>
      </c>
      <c r="H20" s="11" t="s">
        <v>88</v>
      </c>
      <c r="I20" s="203" t="s">
        <v>18</v>
      </c>
      <c r="J20" s="17">
        <v>14001</v>
      </c>
      <c r="K20" s="50">
        <f>SUM(K12,J20)</f>
        <v>67662</v>
      </c>
    </row>
    <row r="21" spans="1:11" ht="18.75" customHeight="1" x14ac:dyDescent="0.3">
      <c r="A21" s="189"/>
      <c r="B21" s="7"/>
      <c r="C21" s="8"/>
      <c r="D21" s="46" t="s">
        <v>619</v>
      </c>
      <c r="E21" s="9" t="s">
        <v>21</v>
      </c>
      <c r="F21" s="10" t="s">
        <v>12</v>
      </c>
      <c r="G21" s="212"/>
      <c r="H21" s="11" t="s">
        <v>63</v>
      </c>
      <c r="I21" s="193"/>
      <c r="J21" s="12"/>
      <c r="K21" s="47"/>
    </row>
    <row r="22" spans="1:11" ht="18.75" customHeight="1" x14ac:dyDescent="0.3">
      <c r="A22" s="189"/>
      <c r="B22" s="7"/>
      <c r="C22" s="8"/>
      <c r="D22" s="7"/>
      <c r="E22" s="9" t="s">
        <v>4</v>
      </c>
      <c r="F22" s="13" t="s">
        <v>14</v>
      </c>
      <c r="G22" s="212"/>
      <c r="H22" s="11" t="s">
        <v>65</v>
      </c>
      <c r="I22" s="193"/>
      <c r="J22" s="12"/>
      <c r="K22" s="47"/>
    </row>
    <row r="23" spans="1:11" ht="18.75" customHeight="1" x14ac:dyDescent="0.3">
      <c r="A23" s="189"/>
      <c r="B23" s="7"/>
      <c r="C23" s="8"/>
      <c r="D23" s="9"/>
      <c r="E23" s="9" t="s">
        <v>5</v>
      </c>
      <c r="F23" s="10" t="s">
        <v>12</v>
      </c>
      <c r="G23" s="212"/>
      <c r="H23" s="11" t="s">
        <v>63</v>
      </c>
      <c r="I23" s="193"/>
      <c r="J23" s="12"/>
      <c r="K23" s="47"/>
    </row>
    <row r="24" spans="1:11" ht="18.75" customHeight="1" x14ac:dyDescent="0.3">
      <c r="A24" s="189"/>
      <c r="B24" s="7"/>
      <c r="C24" s="8"/>
      <c r="D24" s="9"/>
      <c r="E24" s="9" t="s">
        <v>6</v>
      </c>
      <c r="F24" s="10" t="s">
        <v>12</v>
      </c>
      <c r="G24" s="212"/>
      <c r="H24" s="11" t="s">
        <v>27</v>
      </c>
      <c r="I24" s="193"/>
      <c r="J24" s="12"/>
      <c r="K24" s="47"/>
    </row>
    <row r="25" spans="1:11" ht="18.75" customHeight="1" x14ac:dyDescent="0.3">
      <c r="A25" s="189"/>
      <c r="B25" s="7"/>
      <c r="C25" s="8"/>
      <c r="D25" s="7"/>
      <c r="E25" s="9" t="s">
        <v>7</v>
      </c>
      <c r="F25" s="13" t="s">
        <v>14</v>
      </c>
      <c r="G25" s="212"/>
      <c r="H25" s="11" t="s">
        <v>63</v>
      </c>
      <c r="I25" s="193"/>
      <c r="J25" s="12"/>
      <c r="K25" s="47"/>
    </row>
    <row r="26" spans="1:11" ht="19.5" customHeight="1" thickBot="1" x14ac:dyDescent="0.35">
      <c r="A26" s="201"/>
      <c r="B26" s="34"/>
      <c r="C26" s="19"/>
      <c r="D26" s="20"/>
      <c r="E26" s="20" t="s">
        <v>72</v>
      </c>
      <c r="F26" s="13" t="s">
        <v>14</v>
      </c>
      <c r="G26" s="213"/>
      <c r="H26" s="11" t="s">
        <v>39</v>
      </c>
      <c r="I26" s="204"/>
      <c r="J26" s="23"/>
      <c r="K26" s="51"/>
    </row>
    <row r="27" spans="1:11" ht="19.5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customHeight="1" x14ac:dyDescent="0.35">
      <c r="A28" s="188">
        <v>4</v>
      </c>
      <c r="B28" s="4">
        <v>44746</v>
      </c>
      <c r="C28" s="5" t="s">
        <v>35</v>
      </c>
      <c r="D28" s="46" t="s">
        <v>620</v>
      </c>
      <c r="E28" s="9" t="s">
        <v>317</v>
      </c>
      <c r="F28" s="13"/>
      <c r="G28" s="202" t="s">
        <v>43</v>
      </c>
      <c r="H28" s="11"/>
      <c r="I28" s="203" t="s">
        <v>18</v>
      </c>
      <c r="J28" s="17">
        <v>2150</v>
      </c>
      <c r="K28" s="50">
        <f>SUM(K20,J28)</f>
        <v>69812</v>
      </c>
    </row>
    <row r="29" spans="1:11" ht="18.75" customHeight="1" x14ac:dyDescent="0.3">
      <c r="A29" s="189"/>
      <c r="B29" s="7"/>
      <c r="C29" s="8"/>
      <c r="D29" s="46" t="s">
        <v>240</v>
      </c>
      <c r="E29" s="9" t="s">
        <v>21</v>
      </c>
      <c r="F29" s="10"/>
      <c r="G29" s="214"/>
      <c r="H29" s="11"/>
      <c r="I29" s="193"/>
      <c r="J29" s="12"/>
      <c r="K29" s="47"/>
    </row>
    <row r="30" spans="1:11" ht="18.75" customHeight="1" x14ac:dyDescent="0.3">
      <c r="A30" s="189"/>
      <c r="B30" s="7"/>
      <c r="C30" s="8"/>
      <c r="D30" s="7"/>
      <c r="E30" s="9" t="s">
        <v>4</v>
      </c>
      <c r="F30" s="10" t="s">
        <v>12</v>
      </c>
      <c r="G30" s="214"/>
      <c r="H30" s="11" t="s">
        <v>68</v>
      </c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5</v>
      </c>
      <c r="F31" s="10" t="s">
        <v>12</v>
      </c>
      <c r="G31" s="214"/>
      <c r="H31" s="11" t="s">
        <v>45</v>
      </c>
      <c r="I31" s="193"/>
      <c r="J31" s="12"/>
      <c r="K31" s="47"/>
    </row>
    <row r="32" spans="1:11" ht="18.75" customHeight="1" x14ac:dyDescent="0.3">
      <c r="A32" s="189"/>
      <c r="B32" s="7"/>
      <c r="C32" s="8"/>
      <c r="D32" s="9"/>
      <c r="E32" s="9" t="s">
        <v>6</v>
      </c>
      <c r="F32" s="10" t="s">
        <v>12</v>
      </c>
      <c r="G32" s="214"/>
      <c r="H32" s="11" t="s">
        <v>17</v>
      </c>
      <c r="I32" s="193"/>
      <c r="J32" s="12"/>
      <c r="K32" s="47"/>
    </row>
    <row r="33" spans="1:11" ht="18.75" customHeight="1" x14ac:dyDescent="0.3">
      <c r="A33" s="189"/>
      <c r="B33" s="7"/>
      <c r="C33" s="8"/>
      <c r="D33" s="7"/>
      <c r="E33" s="9" t="s">
        <v>7</v>
      </c>
      <c r="F33" s="10" t="s">
        <v>12</v>
      </c>
      <c r="G33" s="214"/>
      <c r="H33" s="11" t="s">
        <v>56</v>
      </c>
      <c r="I33" s="193"/>
      <c r="J33" s="12"/>
      <c r="K33" s="47"/>
    </row>
    <row r="34" spans="1:11" ht="19.5" customHeight="1" thickBot="1" x14ac:dyDescent="0.35">
      <c r="A34" s="201"/>
      <c r="B34" s="34"/>
      <c r="C34" s="19"/>
      <c r="D34" s="20"/>
      <c r="E34" s="20" t="s">
        <v>72</v>
      </c>
      <c r="F34" s="65" t="s">
        <v>77</v>
      </c>
      <c r="G34" s="214"/>
      <c r="H34" s="11" t="s">
        <v>101</v>
      </c>
      <c r="I34" s="204"/>
      <c r="J34" s="23"/>
      <c r="K34" s="51"/>
    </row>
    <row r="35" spans="1:11" ht="19.5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44746</v>
      </c>
      <c r="C36" s="5" t="s">
        <v>23</v>
      </c>
      <c r="D36" s="46" t="s">
        <v>621</v>
      </c>
      <c r="E36" s="9" t="s">
        <v>317</v>
      </c>
      <c r="F36" s="13"/>
      <c r="G36" s="205" t="s">
        <v>32</v>
      </c>
      <c r="H36" s="11"/>
      <c r="I36" s="203" t="s">
        <v>18</v>
      </c>
      <c r="J36" s="17">
        <v>39195</v>
      </c>
      <c r="K36" s="50">
        <f>SUM(K28,J36)</f>
        <v>109007</v>
      </c>
    </row>
    <row r="37" spans="1:11" ht="21" customHeight="1" x14ac:dyDescent="0.3">
      <c r="A37" s="189"/>
      <c r="B37" s="7"/>
      <c r="C37" s="8"/>
      <c r="D37" s="46" t="s">
        <v>622</v>
      </c>
      <c r="E37" s="9" t="s">
        <v>21</v>
      </c>
      <c r="F37" s="13"/>
      <c r="G37" s="196"/>
      <c r="H37" s="11"/>
      <c r="I37" s="193"/>
      <c r="J37" s="12"/>
      <c r="K37" s="47"/>
    </row>
    <row r="38" spans="1:11" ht="21" customHeight="1" x14ac:dyDescent="0.3">
      <c r="A38" s="189"/>
      <c r="B38" s="7"/>
      <c r="C38" s="8"/>
      <c r="D38" s="7"/>
      <c r="E38" s="9" t="s">
        <v>4</v>
      </c>
      <c r="F38" s="10"/>
      <c r="G38" s="196"/>
      <c r="H38" s="11"/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3" t="s">
        <v>14</v>
      </c>
      <c r="G39" s="196"/>
      <c r="H39" s="11" t="s">
        <v>144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3" t="s">
        <v>14</v>
      </c>
      <c r="G40" s="196"/>
      <c r="H40" s="11" t="s">
        <v>33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7"/>
      <c r="E41" s="9" t="s">
        <v>7</v>
      </c>
      <c r="F41" s="13" t="s">
        <v>14</v>
      </c>
      <c r="G41" s="196"/>
      <c r="H41" s="11" t="s">
        <v>56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20" t="s">
        <v>72</v>
      </c>
      <c r="F42" s="13" t="s">
        <v>14</v>
      </c>
      <c r="G42" s="211"/>
      <c r="H42" s="11" t="s">
        <v>101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44746</v>
      </c>
      <c r="C44" s="5" t="s">
        <v>20</v>
      </c>
      <c r="D44" s="46" t="s">
        <v>623</v>
      </c>
      <c r="E44" s="9" t="s">
        <v>317</v>
      </c>
      <c r="F44" s="13"/>
      <c r="G44" s="206" t="s">
        <v>38</v>
      </c>
      <c r="H44" s="11"/>
      <c r="I44" s="203" t="s">
        <v>18</v>
      </c>
      <c r="J44" s="17">
        <v>10916</v>
      </c>
      <c r="K44" s="50">
        <f>SUM(K36,J44)</f>
        <v>119923</v>
      </c>
    </row>
    <row r="45" spans="1:11" ht="21" customHeight="1" x14ac:dyDescent="0.3">
      <c r="A45" s="189"/>
      <c r="B45" s="7"/>
      <c r="C45" s="8"/>
      <c r="D45" s="46" t="s">
        <v>543</v>
      </c>
      <c r="E45" s="9" t="s">
        <v>21</v>
      </c>
      <c r="F45" s="10" t="s">
        <v>12</v>
      </c>
      <c r="G45" s="212"/>
      <c r="H45" s="11" t="s">
        <v>101</v>
      </c>
      <c r="I45" s="193"/>
      <c r="J45" s="12"/>
      <c r="K45" s="47"/>
    </row>
    <row r="46" spans="1:11" ht="21" customHeight="1" x14ac:dyDescent="0.3">
      <c r="A46" s="189"/>
      <c r="B46" s="7"/>
      <c r="C46" s="8"/>
      <c r="D46" s="7"/>
      <c r="E46" s="9" t="s">
        <v>4</v>
      </c>
      <c r="F46" s="13" t="s">
        <v>14</v>
      </c>
      <c r="G46" s="212"/>
      <c r="H46" s="11" t="s">
        <v>65</v>
      </c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0" t="s">
        <v>12</v>
      </c>
      <c r="G47" s="212"/>
      <c r="H47" s="11" t="s">
        <v>33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3" t="s">
        <v>14</v>
      </c>
      <c r="G48" s="212"/>
      <c r="H48" s="11" t="s">
        <v>88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7"/>
      <c r="E49" s="9" t="s">
        <v>7</v>
      </c>
      <c r="F49" s="10" t="s">
        <v>12</v>
      </c>
      <c r="G49" s="212"/>
      <c r="H49" s="11" t="s">
        <v>101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20" t="s">
        <v>72</v>
      </c>
      <c r="F50" s="13" t="s">
        <v>14</v>
      </c>
      <c r="G50" s="213"/>
      <c r="H50" s="11" t="s">
        <v>44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44747</v>
      </c>
      <c r="C52" s="5" t="s">
        <v>23</v>
      </c>
      <c r="D52" s="46" t="s">
        <v>624</v>
      </c>
      <c r="E52" s="9" t="s">
        <v>317</v>
      </c>
      <c r="F52" s="13"/>
      <c r="G52" s="202" t="s">
        <v>43</v>
      </c>
      <c r="H52" s="11"/>
      <c r="I52" s="203" t="s">
        <v>18</v>
      </c>
      <c r="J52" s="17">
        <v>6301</v>
      </c>
      <c r="K52" s="50">
        <f>SUM(K44,J52)</f>
        <v>126224</v>
      </c>
    </row>
    <row r="53" spans="1:11" ht="21" customHeight="1" x14ac:dyDescent="0.3">
      <c r="A53" s="189"/>
      <c r="B53" s="7"/>
      <c r="C53" s="8"/>
      <c r="D53" s="46" t="s">
        <v>573</v>
      </c>
      <c r="E53" s="9" t="s">
        <v>21</v>
      </c>
      <c r="F53" s="13"/>
      <c r="G53" s="214"/>
      <c r="H53" s="11"/>
      <c r="I53" s="193"/>
      <c r="J53" s="12"/>
      <c r="K53" s="47"/>
    </row>
    <row r="54" spans="1:11" ht="21" customHeight="1" x14ac:dyDescent="0.3">
      <c r="A54" s="189"/>
      <c r="B54" s="7"/>
      <c r="C54" s="8"/>
      <c r="D54" s="7"/>
      <c r="E54" s="9" t="s">
        <v>4</v>
      </c>
      <c r="F54" s="10" t="s">
        <v>12</v>
      </c>
      <c r="G54" s="214"/>
      <c r="H54" s="11" t="s">
        <v>17</v>
      </c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0" t="s">
        <v>12</v>
      </c>
      <c r="G55" s="214"/>
      <c r="H55" s="11" t="s">
        <v>33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3" t="s">
        <v>14</v>
      </c>
      <c r="G56" s="214"/>
      <c r="H56" s="11" t="s">
        <v>17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7"/>
      <c r="E57" s="9" t="s">
        <v>7</v>
      </c>
      <c r="F57" s="10" t="s">
        <v>12</v>
      </c>
      <c r="G57" s="214"/>
      <c r="H57" s="11" t="s">
        <v>101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3" t="s">
        <v>14</v>
      </c>
      <c r="G58" s="214"/>
      <c r="H58" s="11" t="s">
        <v>88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44749</v>
      </c>
      <c r="C60" s="5" t="s">
        <v>23</v>
      </c>
      <c r="D60" s="46" t="s">
        <v>625</v>
      </c>
      <c r="E60" s="9" t="s">
        <v>317</v>
      </c>
      <c r="F60" s="13"/>
      <c r="G60" s="205" t="s">
        <v>32</v>
      </c>
      <c r="H60" s="11"/>
      <c r="I60" s="203" t="s">
        <v>80</v>
      </c>
      <c r="J60" s="17">
        <v>38026</v>
      </c>
      <c r="K60" s="50">
        <f>SUM(K52,J60)</f>
        <v>164250</v>
      </c>
    </row>
    <row r="61" spans="1:11" ht="21" customHeight="1" x14ac:dyDescent="0.3">
      <c r="A61" s="189"/>
      <c r="B61" s="7"/>
      <c r="C61" s="8"/>
      <c r="D61" s="46" t="s">
        <v>626</v>
      </c>
      <c r="E61" s="9" t="s">
        <v>21</v>
      </c>
      <c r="F61" s="10"/>
      <c r="G61" s="196"/>
      <c r="H61" s="11"/>
      <c r="I61" s="193"/>
      <c r="J61" s="12"/>
      <c r="K61" s="47"/>
    </row>
    <row r="62" spans="1:11" ht="21" customHeight="1" x14ac:dyDescent="0.3">
      <c r="A62" s="189"/>
      <c r="B62" s="7"/>
      <c r="C62" s="8"/>
      <c r="D62" s="7"/>
      <c r="E62" s="9" t="s">
        <v>4</v>
      </c>
      <c r="F62" s="13"/>
      <c r="G62" s="196"/>
      <c r="H62" s="11"/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3" t="s">
        <v>14</v>
      </c>
      <c r="G63" s="196"/>
      <c r="H63" s="11" t="s">
        <v>63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3" t="s">
        <v>14</v>
      </c>
      <c r="G64" s="196"/>
      <c r="H64" s="11" t="s">
        <v>68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7"/>
      <c r="E65" s="9" t="s">
        <v>7</v>
      </c>
      <c r="F65" s="13" t="s">
        <v>14</v>
      </c>
      <c r="G65" s="196"/>
      <c r="H65" s="11" t="s">
        <v>44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3" t="s">
        <v>14</v>
      </c>
      <c r="G66" s="211"/>
      <c r="H66" s="11" t="s">
        <v>606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44753</v>
      </c>
      <c r="C68" s="5" t="s">
        <v>23</v>
      </c>
      <c r="D68" s="46" t="s">
        <v>627</v>
      </c>
      <c r="E68" s="9" t="s">
        <v>317</v>
      </c>
      <c r="F68" s="13"/>
      <c r="G68" s="205" t="s">
        <v>32</v>
      </c>
      <c r="H68" s="11"/>
      <c r="I68" s="203" t="s">
        <v>629</v>
      </c>
      <c r="J68" s="17">
        <v>23400</v>
      </c>
      <c r="K68" s="50">
        <f>SUM(K60,J68)</f>
        <v>187650</v>
      </c>
    </row>
    <row r="69" spans="1:11" ht="21" customHeight="1" x14ac:dyDescent="0.3">
      <c r="A69" s="189"/>
      <c r="B69" s="7"/>
      <c r="C69" s="8"/>
      <c r="D69" s="46" t="s">
        <v>628</v>
      </c>
      <c r="E69" s="9" t="s">
        <v>21</v>
      </c>
      <c r="F69" s="13" t="s">
        <v>14</v>
      </c>
      <c r="G69" s="196"/>
      <c r="H69" s="11" t="s">
        <v>26</v>
      </c>
      <c r="I69" s="193"/>
      <c r="J69" s="12"/>
      <c r="K69" s="47"/>
    </row>
    <row r="70" spans="1:11" ht="21" customHeight="1" x14ac:dyDescent="0.3">
      <c r="A70" s="189"/>
      <c r="B70" s="7"/>
      <c r="C70" s="8"/>
      <c r="D70" s="7"/>
      <c r="E70" s="9" t="s">
        <v>4</v>
      </c>
      <c r="F70" s="10" t="s">
        <v>12</v>
      </c>
      <c r="G70" s="196"/>
      <c r="H70" s="11" t="s">
        <v>65</v>
      </c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3" t="s">
        <v>14</v>
      </c>
      <c r="G71" s="196"/>
      <c r="H71" s="11" t="s">
        <v>16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0" t="s">
        <v>12</v>
      </c>
      <c r="G72" s="196"/>
      <c r="H72" s="11" t="s">
        <v>65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7"/>
      <c r="E73" s="9" t="s">
        <v>7</v>
      </c>
      <c r="F73" s="13" t="s">
        <v>14</v>
      </c>
      <c r="G73" s="196"/>
      <c r="H73" s="11" t="s">
        <v>16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13" t="s">
        <v>14</v>
      </c>
      <c r="G74" s="211"/>
      <c r="H74" s="11" t="s">
        <v>47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44754</v>
      </c>
      <c r="C76" s="5" t="s">
        <v>23</v>
      </c>
      <c r="D76" s="46" t="s">
        <v>630</v>
      </c>
      <c r="E76" s="9" t="s">
        <v>317</v>
      </c>
      <c r="F76" s="13"/>
      <c r="G76" s="205" t="s">
        <v>32</v>
      </c>
      <c r="H76" s="11"/>
      <c r="I76" s="203" t="s">
        <v>18</v>
      </c>
      <c r="J76" s="17">
        <v>24382</v>
      </c>
      <c r="K76" s="50">
        <f>SUM(K68,J76)</f>
        <v>212032</v>
      </c>
    </row>
    <row r="77" spans="1:11" ht="21" customHeight="1" x14ac:dyDescent="0.3">
      <c r="A77" s="189"/>
      <c r="B77" s="7"/>
      <c r="C77" s="8"/>
      <c r="D77" s="46" t="s">
        <v>631</v>
      </c>
      <c r="E77" s="9" t="s">
        <v>21</v>
      </c>
      <c r="F77" s="13" t="s">
        <v>14</v>
      </c>
      <c r="G77" s="196"/>
      <c r="H77" s="11" t="s">
        <v>26</v>
      </c>
      <c r="I77" s="193"/>
      <c r="J77" s="12"/>
      <c r="K77" s="47"/>
    </row>
    <row r="78" spans="1:11" ht="21" customHeight="1" x14ac:dyDescent="0.3">
      <c r="A78" s="189"/>
      <c r="B78" s="7"/>
      <c r="C78" s="8"/>
      <c r="D78" s="7"/>
      <c r="E78" s="9" t="s">
        <v>4</v>
      </c>
      <c r="F78" s="10" t="s">
        <v>12</v>
      </c>
      <c r="G78" s="196"/>
      <c r="H78" s="11" t="s">
        <v>88</v>
      </c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3" t="s">
        <v>14</v>
      </c>
      <c r="G79" s="196"/>
      <c r="H79" s="11" t="s">
        <v>26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0" t="s">
        <v>12</v>
      </c>
      <c r="G80" s="196"/>
      <c r="H80" s="11" t="s">
        <v>65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7"/>
      <c r="E81" s="9" t="s">
        <v>7</v>
      </c>
      <c r="F81" s="13" t="s">
        <v>14</v>
      </c>
      <c r="G81" s="196"/>
      <c r="H81" s="11" t="s">
        <v>26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13" t="s">
        <v>14</v>
      </c>
      <c r="G82" s="211"/>
      <c r="H82" s="11" t="s">
        <v>39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44756</v>
      </c>
      <c r="C84" s="5" t="s">
        <v>35</v>
      </c>
      <c r="D84" s="46" t="s">
        <v>632</v>
      </c>
      <c r="E84" s="9" t="s">
        <v>317</v>
      </c>
      <c r="F84" s="13"/>
      <c r="G84" s="202" t="s">
        <v>43</v>
      </c>
      <c r="H84" s="11"/>
      <c r="I84" s="203" t="s">
        <v>18</v>
      </c>
      <c r="J84" s="17">
        <v>5922</v>
      </c>
      <c r="K84" s="50">
        <f>SUM(K76,J84)</f>
        <v>217954</v>
      </c>
    </row>
    <row r="85" spans="1:11" ht="21" customHeight="1" x14ac:dyDescent="0.3">
      <c r="A85" s="189"/>
      <c r="B85" s="7"/>
      <c r="C85" s="8"/>
      <c r="D85" s="46" t="s">
        <v>450</v>
      </c>
      <c r="E85" s="9" t="s">
        <v>21</v>
      </c>
      <c r="F85" s="10"/>
      <c r="G85" s="214"/>
      <c r="H85" s="11"/>
      <c r="I85" s="193"/>
      <c r="J85" s="12"/>
      <c r="K85" s="47"/>
    </row>
    <row r="86" spans="1:11" ht="21" customHeight="1" x14ac:dyDescent="0.3">
      <c r="A86" s="189"/>
      <c r="B86" s="7"/>
      <c r="C86" s="8"/>
      <c r="D86" s="7"/>
      <c r="E86" s="9" t="s">
        <v>4</v>
      </c>
      <c r="F86" s="10" t="s">
        <v>12</v>
      </c>
      <c r="G86" s="214"/>
      <c r="H86" s="11" t="s">
        <v>17</v>
      </c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0" t="s">
        <v>12</v>
      </c>
      <c r="G87" s="214"/>
      <c r="H87" s="11" t="s">
        <v>65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0" t="s">
        <v>12</v>
      </c>
      <c r="G88" s="214"/>
      <c r="H88" s="11" t="s">
        <v>63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7"/>
      <c r="E89" s="9" t="s">
        <v>7</v>
      </c>
      <c r="F89" s="13" t="s">
        <v>14</v>
      </c>
      <c r="G89" s="214"/>
      <c r="H89" s="11" t="s">
        <v>88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65" t="s">
        <v>77</v>
      </c>
      <c r="G90" s="214"/>
      <c r="H90" s="11" t="s">
        <v>25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44756</v>
      </c>
      <c r="C92" s="5" t="s">
        <v>23</v>
      </c>
      <c r="D92" s="46" t="s">
        <v>634</v>
      </c>
      <c r="E92" s="9" t="s">
        <v>633</v>
      </c>
      <c r="F92" s="10" t="s">
        <v>12</v>
      </c>
      <c r="G92" s="206" t="s">
        <v>38</v>
      </c>
      <c r="H92" s="11" t="s">
        <v>63</v>
      </c>
      <c r="I92" s="203" t="s">
        <v>18</v>
      </c>
      <c r="J92" s="17">
        <v>12950</v>
      </c>
      <c r="K92" s="50">
        <f>SUM(K84,J92)</f>
        <v>230904</v>
      </c>
    </row>
    <row r="93" spans="1:11" ht="21" customHeight="1" x14ac:dyDescent="0.3">
      <c r="A93" s="189"/>
      <c r="B93" s="7"/>
      <c r="C93" s="8"/>
      <c r="D93" s="46" t="s">
        <v>635</v>
      </c>
      <c r="E93" s="9" t="s">
        <v>317</v>
      </c>
      <c r="F93" s="13" t="s">
        <v>14</v>
      </c>
      <c r="G93" s="212"/>
      <c r="H93" s="11" t="s">
        <v>65</v>
      </c>
      <c r="I93" s="193"/>
      <c r="J93" s="12"/>
      <c r="K93" s="47"/>
    </row>
    <row r="94" spans="1:11" ht="21" customHeight="1" x14ac:dyDescent="0.3">
      <c r="A94" s="189"/>
      <c r="B94" s="7"/>
      <c r="C94" s="8"/>
      <c r="D94" s="7"/>
      <c r="E94" s="9" t="s">
        <v>21</v>
      </c>
      <c r="F94" s="10" t="s">
        <v>12</v>
      </c>
      <c r="G94" s="212"/>
      <c r="H94" s="11" t="s">
        <v>63</v>
      </c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4</v>
      </c>
      <c r="F95" s="10" t="s">
        <v>12</v>
      </c>
      <c r="G95" s="212"/>
      <c r="H95" s="11" t="s">
        <v>26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5</v>
      </c>
      <c r="F96" s="13" t="s">
        <v>14</v>
      </c>
      <c r="G96" s="212"/>
      <c r="H96" s="11" t="s">
        <v>63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9"/>
      <c r="E97" s="9" t="s">
        <v>6</v>
      </c>
      <c r="F97" s="13" t="s">
        <v>14</v>
      </c>
      <c r="G97" s="212"/>
      <c r="H97" s="11" t="s">
        <v>88</v>
      </c>
      <c r="I97" s="193"/>
      <c r="J97" s="12"/>
      <c r="K97" s="47"/>
    </row>
    <row r="98" spans="1:11" ht="21" customHeight="1" x14ac:dyDescent="0.3">
      <c r="A98" s="189"/>
      <c r="B98" s="7"/>
      <c r="C98" s="8"/>
      <c r="D98" s="7"/>
      <c r="E98" s="9" t="s">
        <v>7</v>
      </c>
      <c r="F98" s="10" t="s">
        <v>12</v>
      </c>
      <c r="G98" s="212"/>
      <c r="H98" s="11" t="s">
        <v>63</v>
      </c>
      <c r="I98" s="193"/>
      <c r="J98" s="12"/>
      <c r="K98" s="47"/>
    </row>
    <row r="99" spans="1:11" ht="21" customHeight="1" thickBot="1" x14ac:dyDescent="0.35">
      <c r="A99" s="201"/>
      <c r="B99" s="34"/>
      <c r="C99" s="19"/>
      <c r="D99" s="20"/>
      <c r="E99" s="20" t="s">
        <v>72</v>
      </c>
      <c r="F99" s="13" t="s">
        <v>14</v>
      </c>
      <c r="G99" s="213"/>
      <c r="H99" s="11" t="s">
        <v>56</v>
      </c>
      <c r="I99" s="204"/>
      <c r="J99" s="23"/>
      <c r="K99" s="51"/>
    </row>
    <row r="100" spans="1:11" ht="21" customHeight="1" thickTop="1" x14ac:dyDescent="0.3">
      <c r="A100" s="52"/>
      <c r="B100" s="40"/>
      <c r="C100" s="25"/>
      <c r="D100" s="26"/>
      <c r="E100" s="26"/>
      <c r="F100" s="26"/>
      <c r="G100" s="26"/>
      <c r="H100" s="27"/>
      <c r="I100" s="26"/>
      <c r="J100" s="28"/>
      <c r="K100" s="53"/>
    </row>
    <row r="101" spans="1:11" ht="21" customHeight="1" x14ac:dyDescent="0.35">
      <c r="A101" s="188">
        <v>13</v>
      </c>
      <c r="B101" s="4">
        <v>44756</v>
      </c>
      <c r="C101" s="5" t="s">
        <v>20</v>
      </c>
      <c r="D101" s="46" t="s">
        <v>623</v>
      </c>
      <c r="E101" s="9" t="s">
        <v>317</v>
      </c>
      <c r="F101" s="13"/>
      <c r="G101" s="202" t="s">
        <v>43</v>
      </c>
      <c r="H101" s="11"/>
      <c r="I101" s="203" t="s">
        <v>18</v>
      </c>
      <c r="J101" s="17">
        <v>2184</v>
      </c>
      <c r="K101" s="50">
        <f>SUM(K92,J101)</f>
        <v>233088</v>
      </c>
    </row>
    <row r="102" spans="1:11" ht="21" customHeight="1" x14ac:dyDescent="0.3">
      <c r="A102" s="189"/>
      <c r="B102" s="7"/>
      <c r="C102" s="8"/>
      <c r="D102" s="46" t="s">
        <v>543</v>
      </c>
      <c r="E102" s="9" t="s">
        <v>21</v>
      </c>
      <c r="F102" s="10" t="s">
        <v>12</v>
      </c>
      <c r="G102" s="214"/>
      <c r="H102" s="11" t="s">
        <v>55</v>
      </c>
      <c r="I102" s="193"/>
      <c r="J102" s="12"/>
      <c r="K102" s="47"/>
    </row>
    <row r="103" spans="1:11" ht="21" customHeight="1" x14ac:dyDescent="0.3">
      <c r="A103" s="189"/>
      <c r="B103" s="7"/>
      <c r="C103" s="8"/>
      <c r="D103" s="7"/>
      <c r="E103" s="9" t="s">
        <v>4</v>
      </c>
      <c r="F103" s="10" t="s">
        <v>12</v>
      </c>
      <c r="G103" s="214"/>
      <c r="H103" s="11" t="s">
        <v>45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5</v>
      </c>
      <c r="F104" s="10" t="s">
        <v>12</v>
      </c>
      <c r="G104" s="214"/>
      <c r="H104" s="11" t="s">
        <v>17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9"/>
      <c r="E105" s="9" t="s">
        <v>6</v>
      </c>
      <c r="F105" s="10" t="s">
        <v>12</v>
      </c>
      <c r="G105" s="214"/>
      <c r="H105" s="11" t="s">
        <v>28</v>
      </c>
      <c r="I105" s="193"/>
      <c r="J105" s="12"/>
      <c r="K105" s="47"/>
    </row>
    <row r="106" spans="1:11" ht="21" customHeight="1" x14ac:dyDescent="0.3">
      <c r="A106" s="189"/>
      <c r="B106" s="7"/>
      <c r="C106" s="8"/>
      <c r="D106" s="7"/>
      <c r="E106" s="9" t="s">
        <v>7</v>
      </c>
      <c r="F106" s="13" t="s">
        <v>14</v>
      </c>
      <c r="G106" s="214"/>
      <c r="H106" s="11" t="s">
        <v>86</v>
      </c>
      <c r="I106" s="193"/>
      <c r="J106" s="12"/>
      <c r="K106" s="47"/>
    </row>
    <row r="107" spans="1:11" ht="21" customHeight="1" thickBot="1" x14ac:dyDescent="0.35">
      <c r="A107" s="201"/>
      <c r="B107" s="34"/>
      <c r="C107" s="19"/>
      <c r="D107" s="20"/>
      <c r="E107" s="20" t="s">
        <v>72</v>
      </c>
      <c r="F107" s="10" t="s">
        <v>12</v>
      </c>
      <c r="G107" s="214"/>
      <c r="H107" s="11" t="s">
        <v>617</v>
      </c>
      <c r="I107" s="204"/>
      <c r="J107" s="23"/>
      <c r="K107" s="51"/>
    </row>
    <row r="108" spans="1:11" ht="21" customHeight="1" thickTop="1" x14ac:dyDescent="0.3">
      <c r="A108" s="52"/>
      <c r="B108" s="40"/>
      <c r="C108" s="25"/>
      <c r="D108" s="26"/>
      <c r="E108" s="26"/>
      <c r="F108" s="26"/>
      <c r="G108" s="26"/>
      <c r="H108" s="27"/>
      <c r="I108" s="26"/>
      <c r="J108" s="28"/>
      <c r="K108" s="53"/>
    </row>
    <row r="109" spans="1:11" ht="21" customHeight="1" x14ac:dyDescent="0.35">
      <c r="A109" s="188">
        <v>14</v>
      </c>
      <c r="B109" s="4">
        <v>44757</v>
      </c>
      <c r="C109" s="5" t="s">
        <v>35</v>
      </c>
      <c r="D109" s="46" t="s">
        <v>636</v>
      </c>
      <c r="E109" s="9" t="s">
        <v>317</v>
      </c>
      <c r="F109" s="13"/>
      <c r="G109" s="202" t="s">
        <v>43</v>
      </c>
      <c r="H109" s="11"/>
      <c r="I109" s="203" t="s">
        <v>18</v>
      </c>
      <c r="J109" s="17">
        <v>5175</v>
      </c>
      <c r="K109" s="50">
        <f>SUM(K101,J109)</f>
        <v>238263</v>
      </c>
    </row>
    <row r="110" spans="1:11" ht="21" customHeight="1" x14ac:dyDescent="0.3">
      <c r="A110" s="189"/>
      <c r="B110" s="7"/>
      <c r="C110" s="8"/>
      <c r="D110" s="46" t="s">
        <v>637</v>
      </c>
      <c r="E110" s="9" t="s">
        <v>21</v>
      </c>
      <c r="F110" s="10" t="s">
        <v>12</v>
      </c>
      <c r="G110" s="214"/>
      <c r="H110" s="11" t="s">
        <v>17</v>
      </c>
      <c r="I110" s="193"/>
      <c r="J110" s="12"/>
      <c r="K110" s="47"/>
    </row>
    <row r="111" spans="1:11" ht="21" customHeight="1" x14ac:dyDescent="0.3">
      <c r="A111" s="189"/>
      <c r="B111" s="7"/>
      <c r="C111" s="8"/>
      <c r="D111" s="7"/>
      <c r="E111" s="9" t="s">
        <v>4</v>
      </c>
      <c r="F111" s="10" t="s">
        <v>12</v>
      </c>
      <c r="G111" s="214"/>
      <c r="H111" s="11" t="s">
        <v>27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5</v>
      </c>
      <c r="F112" s="13" t="s">
        <v>14</v>
      </c>
      <c r="G112" s="214"/>
      <c r="H112" s="11" t="s">
        <v>86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9"/>
      <c r="E113" s="9" t="s">
        <v>6</v>
      </c>
      <c r="F113" s="10" t="s">
        <v>12</v>
      </c>
      <c r="G113" s="214"/>
      <c r="H113" s="11" t="s">
        <v>27</v>
      </c>
      <c r="I113" s="193"/>
      <c r="J113" s="12"/>
      <c r="K113" s="47"/>
    </row>
    <row r="114" spans="1:11" ht="21" customHeight="1" x14ac:dyDescent="0.3">
      <c r="A114" s="189"/>
      <c r="B114" s="7"/>
      <c r="C114" s="8"/>
      <c r="D114" s="7"/>
      <c r="E114" s="9" t="s">
        <v>7</v>
      </c>
      <c r="F114" s="10" t="s">
        <v>12</v>
      </c>
      <c r="G114" s="214"/>
      <c r="H114" s="11" t="s">
        <v>65</v>
      </c>
      <c r="I114" s="193"/>
      <c r="J114" s="12"/>
      <c r="K114" s="47"/>
    </row>
    <row r="115" spans="1:11" ht="21" customHeight="1" thickBot="1" x14ac:dyDescent="0.35">
      <c r="A115" s="201"/>
      <c r="B115" s="34"/>
      <c r="C115" s="19"/>
      <c r="D115" s="20"/>
      <c r="E115" s="20" t="s">
        <v>72</v>
      </c>
      <c r="F115" s="13" t="s">
        <v>14</v>
      </c>
      <c r="G115" s="214"/>
      <c r="H115" s="11" t="s">
        <v>101</v>
      </c>
      <c r="I115" s="204"/>
      <c r="J115" s="23"/>
      <c r="K115" s="51"/>
    </row>
    <row r="116" spans="1:11" ht="21" customHeight="1" thickTop="1" x14ac:dyDescent="0.3">
      <c r="A116" s="52"/>
      <c r="B116" s="40"/>
      <c r="C116" s="25"/>
      <c r="D116" s="26"/>
      <c r="E116" s="26"/>
      <c r="F116" s="26"/>
      <c r="G116" s="26"/>
      <c r="H116" s="27"/>
      <c r="I116" s="26"/>
      <c r="J116" s="28"/>
      <c r="K116" s="53"/>
    </row>
    <row r="117" spans="1:11" ht="21" customHeight="1" x14ac:dyDescent="0.35">
      <c r="A117" s="188">
        <v>15</v>
      </c>
      <c r="B117" s="4">
        <v>44757</v>
      </c>
      <c r="C117" s="5" t="s">
        <v>23</v>
      </c>
      <c r="D117" s="46" t="s">
        <v>627</v>
      </c>
      <c r="E117" s="9" t="s">
        <v>317</v>
      </c>
      <c r="F117" s="13"/>
      <c r="G117" s="202" t="s">
        <v>43</v>
      </c>
      <c r="H117" s="11"/>
      <c r="I117" s="203" t="s">
        <v>432</v>
      </c>
      <c r="J117" s="17">
        <v>1026</v>
      </c>
      <c r="K117" s="50">
        <f>SUM(K109,J117)</f>
        <v>239289</v>
      </c>
    </row>
    <row r="118" spans="1:11" ht="21" customHeight="1" x14ac:dyDescent="0.3">
      <c r="A118" s="189"/>
      <c r="B118" s="7"/>
      <c r="C118" s="8"/>
      <c r="D118" s="46" t="s">
        <v>628</v>
      </c>
      <c r="E118" s="9" t="s">
        <v>21</v>
      </c>
      <c r="F118" s="10"/>
      <c r="G118" s="214"/>
      <c r="H118" s="11"/>
      <c r="I118" s="193"/>
      <c r="J118" s="12"/>
      <c r="K118" s="47"/>
    </row>
    <row r="119" spans="1:11" ht="21" customHeight="1" x14ac:dyDescent="0.3">
      <c r="A119" s="189"/>
      <c r="B119" s="7"/>
      <c r="C119" s="8"/>
      <c r="D119" s="7"/>
      <c r="E119" s="9" t="s">
        <v>4</v>
      </c>
      <c r="F119" s="10"/>
      <c r="G119" s="214"/>
      <c r="H119" s="11"/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5</v>
      </c>
      <c r="F120" s="10" t="s">
        <v>12</v>
      </c>
      <c r="G120" s="214"/>
      <c r="H120" s="11" t="s">
        <v>25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9"/>
      <c r="E121" s="9" t="s">
        <v>6</v>
      </c>
      <c r="F121" s="10" t="s">
        <v>12</v>
      </c>
      <c r="G121" s="214"/>
      <c r="H121" s="11" t="s">
        <v>88</v>
      </c>
      <c r="I121" s="193"/>
      <c r="J121" s="12"/>
      <c r="K121" s="47"/>
    </row>
    <row r="122" spans="1:11" ht="21" customHeight="1" x14ac:dyDescent="0.3">
      <c r="A122" s="189"/>
      <c r="B122" s="7"/>
      <c r="C122" s="8"/>
      <c r="D122" s="7"/>
      <c r="E122" s="9" t="s">
        <v>7</v>
      </c>
      <c r="F122" s="10" t="s">
        <v>12</v>
      </c>
      <c r="G122" s="214"/>
      <c r="H122" s="11" t="s">
        <v>26</v>
      </c>
      <c r="I122" s="193"/>
      <c r="J122" s="12"/>
      <c r="K122" s="47"/>
    </row>
    <row r="123" spans="1:11" ht="21" customHeight="1" thickBot="1" x14ac:dyDescent="0.35">
      <c r="A123" s="201"/>
      <c r="B123" s="34"/>
      <c r="C123" s="19"/>
      <c r="D123" s="20"/>
      <c r="E123" s="20" t="s">
        <v>72</v>
      </c>
      <c r="F123" s="10" t="s">
        <v>12</v>
      </c>
      <c r="G123" s="214"/>
      <c r="H123" s="11" t="s">
        <v>88</v>
      </c>
      <c r="I123" s="204"/>
      <c r="J123" s="23"/>
      <c r="K123" s="51"/>
    </row>
    <row r="124" spans="1:11" ht="21" customHeight="1" thickTop="1" x14ac:dyDescent="0.3">
      <c r="A124" s="52"/>
      <c r="B124" s="40"/>
      <c r="C124" s="25"/>
      <c r="D124" s="26"/>
      <c r="E124" s="26"/>
      <c r="F124" s="26"/>
      <c r="G124" s="26"/>
      <c r="H124" s="27"/>
      <c r="I124" s="26"/>
      <c r="J124" s="28"/>
      <c r="K124" s="53"/>
    </row>
    <row r="125" spans="1:11" ht="21" customHeight="1" x14ac:dyDescent="0.35">
      <c r="A125" s="188">
        <v>16</v>
      </c>
      <c r="B125" s="4">
        <v>44757</v>
      </c>
      <c r="C125" s="5" t="s">
        <v>20</v>
      </c>
      <c r="D125" s="46" t="s">
        <v>638</v>
      </c>
      <c r="E125" s="9" t="s">
        <v>317</v>
      </c>
      <c r="F125" s="13"/>
      <c r="G125" s="205" t="s">
        <v>32</v>
      </c>
      <c r="H125" s="11"/>
      <c r="I125" s="203" t="s">
        <v>432</v>
      </c>
      <c r="J125" s="17">
        <v>45366</v>
      </c>
      <c r="K125" s="50">
        <f>SUM(K117,J125)</f>
        <v>284655</v>
      </c>
    </row>
    <row r="126" spans="1:11" ht="21" customHeight="1" x14ac:dyDescent="0.3">
      <c r="A126" s="189"/>
      <c r="B126" s="7"/>
      <c r="C126" s="8"/>
      <c r="D126" s="46" t="s">
        <v>639</v>
      </c>
      <c r="E126" s="9" t="s">
        <v>21</v>
      </c>
      <c r="F126" s="13" t="s">
        <v>14</v>
      </c>
      <c r="G126" s="196"/>
      <c r="H126" s="11" t="s">
        <v>144</v>
      </c>
      <c r="I126" s="193"/>
      <c r="J126" s="12"/>
      <c r="K126" s="47"/>
    </row>
    <row r="127" spans="1:11" ht="21" customHeight="1" x14ac:dyDescent="0.3">
      <c r="A127" s="189"/>
      <c r="B127" s="7"/>
      <c r="C127" s="8"/>
      <c r="D127" s="7"/>
      <c r="E127" s="9" t="s">
        <v>4</v>
      </c>
      <c r="F127" s="13" t="s">
        <v>14</v>
      </c>
      <c r="G127" s="196"/>
      <c r="H127" s="11" t="s">
        <v>45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5</v>
      </c>
      <c r="F128" s="10" t="s">
        <v>12</v>
      </c>
      <c r="G128" s="196"/>
      <c r="H128" s="11" t="s">
        <v>142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9"/>
      <c r="E129" s="9" t="s">
        <v>6</v>
      </c>
      <c r="F129" s="13" t="s">
        <v>14</v>
      </c>
      <c r="G129" s="196"/>
      <c r="H129" s="11" t="s">
        <v>45</v>
      </c>
      <c r="I129" s="193"/>
      <c r="J129" s="12"/>
      <c r="K129" s="47"/>
    </row>
    <row r="130" spans="1:11" ht="21" customHeight="1" x14ac:dyDescent="0.3">
      <c r="A130" s="189"/>
      <c r="B130" s="7"/>
      <c r="C130" s="8"/>
      <c r="D130" s="7"/>
      <c r="E130" s="9" t="s">
        <v>7</v>
      </c>
      <c r="F130" s="13" t="s">
        <v>14</v>
      </c>
      <c r="G130" s="196"/>
      <c r="H130" s="11" t="s">
        <v>16</v>
      </c>
      <c r="I130" s="193"/>
      <c r="J130" s="12"/>
      <c r="K130" s="47"/>
    </row>
    <row r="131" spans="1:11" ht="21" customHeight="1" thickBot="1" x14ac:dyDescent="0.35">
      <c r="A131" s="201"/>
      <c r="B131" s="34"/>
      <c r="C131" s="19"/>
      <c r="D131" s="20"/>
      <c r="E131" s="20" t="s">
        <v>72</v>
      </c>
      <c r="F131" s="13" t="s">
        <v>14</v>
      </c>
      <c r="G131" s="211"/>
      <c r="H131" s="11" t="s">
        <v>56</v>
      </c>
      <c r="I131" s="204"/>
      <c r="J131" s="23"/>
      <c r="K131" s="51"/>
    </row>
    <row r="132" spans="1:11" ht="21" customHeight="1" thickTop="1" x14ac:dyDescent="0.3">
      <c r="A132" s="52"/>
      <c r="B132" s="40"/>
      <c r="C132" s="25"/>
      <c r="D132" s="26"/>
      <c r="E132" s="26"/>
      <c r="F132" s="26"/>
      <c r="G132" s="26"/>
      <c r="H132" s="27"/>
      <c r="I132" s="26"/>
      <c r="J132" s="28"/>
      <c r="K132" s="53"/>
    </row>
    <row r="133" spans="1:11" ht="21" customHeight="1" x14ac:dyDescent="0.35">
      <c r="A133" s="188">
        <v>17</v>
      </c>
      <c r="B133" s="4">
        <v>44758</v>
      </c>
      <c r="C133" s="5" t="s">
        <v>104</v>
      </c>
      <c r="D133" s="46" t="s">
        <v>640</v>
      </c>
      <c r="E133" s="9" t="s">
        <v>317</v>
      </c>
      <c r="F133" s="13"/>
      <c r="G133" s="205" t="s">
        <v>32</v>
      </c>
      <c r="H133" s="11"/>
      <c r="I133" s="203" t="s">
        <v>18</v>
      </c>
      <c r="J133" s="17">
        <v>44223</v>
      </c>
      <c r="K133" s="50">
        <f>SUM(K125,J133)</f>
        <v>328878</v>
      </c>
    </row>
    <row r="134" spans="1:11" ht="21" customHeight="1" x14ac:dyDescent="0.3">
      <c r="A134" s="189"/>
      <c r="B134" s="7"/>
      <c r="C134" s="8"/>
      <c r="D134" s="46" t="s">
        <v>641</v>
      </c>
      <c r="E134" s="9" t="s">
        <v>21</v>
      </c>
      <c r="F134" s="10"/>
      <c r="G134" s="196"/>
      <c r="H134" s="11"/>
      <c r="I134" s="193"/>
      <c r="J134" s="12"/>
      <c r="K134" s="47"/>
    </row>
    <row r="135" spans="1:11" ht="21" customHeight="1" x14ac:dyDescent="0.3">
      <c r="A135" s="189"/>
      <c r="B135" s="7"/>
      <c r="C135" s="8"/>
      <c r="D135" s="7"/>
      <c r="E135" s="9" t="s">
        <v>4</v>
      </c>
      <c r="F135" s="13"/>
      <c r="G135" s="196"/>
      <c r="H135" s="11"/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5</v>
      </c>
      <c r="F136" s="13" t="s">
        <v>14</v>
      </c>
      <c r="G136" s="196"/>
      <c r="H136" s="11" t="s">
        <v>65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9"/>
      <c r="E137" s="9" t="s">
        <v>6</v>
      </c>
      <c r="F137" s="13" t="s">
        <v>14</v>
      </c>
      <c r="G137" s="196"/>
      <c r="H137" s="11" t="s">
        <v>48</v>
      </c>
      <c r="I137" s="193"/>
      <c r="J137" s="12"/>
      <c r="K137" s="47"/>
    </row>
    <row r="138" spans="1:11" ht="21" customHeight="1" x14ac:dyDescent="0.3">
      <c r="A138" s="189"/>
      <c r="B138" s="7"/>
      <c r="C138" s="8"/>
      <c r="D138" s="7"/>
      <c r="E138" s="9" t="s">
        <v>7</v>
      </c>
      <c r="F138" s="13" t="s">
        <v>14</v>
      </c>
      <c r="G138" s="196"/>
      <c r="H138" s="11" t="s">
        <v>44</v>
      </c>
      <c r="I138" s="193"/>
      <c r="J138" s="12"/>
      <c r="K138" s="47"/>
    </row>
    <row r="139" spans="1:11" ht="21" customHeight="1" thickBot="1" x14ac:dyDescent="0.35">
      <c r="A139" s="201"/>
      <c r="B139" s="34"/>
      <c r="C139" s="19"/>
      <c r="D139" s="20"/>
      <c r="E139" s="20" t="s">
        <v>72</v>
      </c>
      <c r="F139" s="13" t="s">
        <v>14</v>
      </c>
      <c r="G139" s="211"/>
      <c r="H139" s="11" t="s">
        <v>101</v>
      </c>
      <c r="I139" s="204"/>
      <c r="J139" s="23"/>
      <c r="K139" s="51"/>
    </row>
    <row r="140" spans="1:11" ht="21" customHeight="1" thickTop="1" x14ac:dyDescent="0.3">
      <c r="A140" s="52"/>
      <c r="B140" s="40"/>
      <c r="C140" s="25"/>
      <c r="D140" s="26"/>
      <c r="E140" s="26"/>
      <c r="F140" s="26"/>
      <c r="G140" s="26"/>
      <c r="H140" s="27"/>
      <c r="I140" s="26"/>
      <c r="J140" s="28"/>
      <c r="K140" s="53"/>
    </row>
    <row r="141" spans="1:11" ht="21" customHeight="1" x14ac:dyDescent="0.35">
      <c r="A141" s="188">
        <v>18</v>
      </c>
      <c r="B141" s="4">
        <v>44758</v>
      </c>
      <c r="C141" s="5" t="s">
        <v>35</v>
      </c>
      <c r="D141" s="46" t="s">
        <v>642</v>
      </c>
      <c r="E141" s="9" t="s">
        <v>317</v>
      </c>
      <c r="F141" s="13"/>
      <c r="G141" s="202" t="s">
        <v>43</v>
      </c>
      <c r="H141" s="11"/>
      <c r="I141" s="203" t="s">
        <v>18</v>
      </c>
      <c r="J141" s="17">
        <v>7889</v>
      </c>
      <c r="K141" s="50">
        <f>SUM(K133,J141)</f>
        <v>336767</v>
      </c>
    </row>
    <row r="142" spans="1:11" ht="21" customHeight="1" x14ac:dyDescent="0.3">
      <c r="A142" s="189"/>
      <c r="B142" s="7"/>
      <c r="C142" s="8"/>
      <c r="D142" s="46" t="s">
        <v>643</v>
      </c>
      <c r="E142" s="9" t="s">
        <v>21</v>
      </c>
      <c r="F142" s="13" t="s">
        <v>14</v>
      </c>
      <c r="G142" s="214"/>
      <c r="H142" s="11" t="s">
        <v>65</v>
      </c>
      <c r="I142" s="193"/>
      <c r="J142" s="12"/>
      <c r="K142" s="47"/>
    </row>
    <row r="143" spans="1:11" ht="21" customHeight="1" x14ac:dyDescent="0.3">
      <c r="A143" s="189"/>
      <c r="B143" s="7"/>
      <c r="C143" s="8"/>
      <c r="D143" s="7"/>
      <c r="E143" s="9" t="s">
        <v>4</v>
      </c>
      <c r="F143" s="10" t="s">
        <v>12</v>
      </c>
      <c r="G143" s="214"/>
      <c r="H143" s="11" t="s">
        <v>16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5</v>
      </c>
      <c r="F144" s="13" t="s">
        <v>14</v>
      </c>
      <c r="G144" s="214"/>
      <c r="H144" s="11" t="s">
        <v>65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9"/>
      <c r="E145" s="9" t="s">
        <v>6</v>
      </c>
      <c r="F145" s="10" t="s">
        <v>12</v>
      </c>
      <c r="G145" s="214"/>
      <c r="H145" s="11" t="s">
        <v>16</v>
      </c>
      <c r="I145" s="193"/>
      <c r="J145" s="12"/>
      <c r="K145" s="47"/>
    </row>
    <row r="146" spans="1:11" ht="21" customHeight="1" x14ac:dyDescent="0.3">
      <c r="A146" s="189"/>
      <c r="B146" s="7"/>
      <c r="C146" s="8"/>
      <c r="D146" s="7"/>
      <c r="E146" s="9" t="s">
        <v>7</v>
      </c>
      <c r="F146" s="10" t="s">
        <v>12</v>
      </c>
      <c r="G146" s="214"/>
      <c r="H146" s="11" t="s">
        <v>13</v>
      </c>
      <c r="I146" s="193"/>
      <c r="J146" s="12"/>
      <c r="K146" s="47"/>
    </row>
    <row r="147" spans="1:11" ht="21" customHeight="1" thickBot="1" x14ac:dyDescent="0.35">
      <c r="A147" s="201"/>
      <c r="B147" s="34"/>
      <c r="C147" s="19"/>
      <c r="D147" s="20"/>
      <c r="E147" s="20" t="s">
        <v>72</v>
      </c>
      <c r="F147" s="13" t="s">
        <v>14</v>
      </c>
      <c r="G147" s="214"/>
      <c r="H147" s="11" t="s">
        <v>39</v>
      </c>
      <c r="I147" s="204"/>
      <c r="J147" s="23"/>
      <c r="K147" s="51"/>
    </row>
    <row r="148" spans="1:11" ht="21" customHeight="1" thickTop="1" x14ac:dyDescent="0.3">
      <c r="A148" s="52"/>
      <c r="B148" s="40"/>
      <c r="C148" s="25"/>
      <c r="D148" s="26"/>
      <c r="E148" s="26"/>
      <c r="F148" s="26"/>
      <c r="G148" s="26"/>
      <c r="H148" s="27"/>
      <c r="I148" s="26"/>
      <c r="J148" s="28"/>
      <c r="K148" s="53"/>
    </row>
    <row r="149" spans="1:11" ht="21" customHeight="1" x14ac:dyDescent="0.35">
      <c r="A149" s="188">
        <v>19</v>
      </c>
      <c r="B149" s="4">
        <v>44758</v>
      </c>
      <c r="C149" s="5" t="s">
        <v>23</v>
      </c>
      <c r="D149" s="46" t="s">
        <v>644</v>
      </c>
      <c r="E149" s="9" t="s">
        <v>317</v>
      </c>
      <c r="F149" s="13"/>
      <c r="G149" s="202" t="s">
        <v>43</v>
      </c>
      <c r="H149" s="11"/>
      <c r="I149" s="203" t="s">
        <v>18</v>
      </c>
      <c r="J149" s="17">
        <v>7139</v>
      </c>
      <c r="K149" s="50">
        <f>SUM(K141,J149)</f>
        <v>343906</v>
      </c>
    </row>
    <row r="150" spans="1:11" ht="21" customHeight="1" x14ac:dyDescent="0.3">
      <c r="A150" s="189"/>
      <c r="B150" s="7"/>
      <c r="C150" s="8"/>
      <c r="D150" s="46" t="s">
        <v>645</v>
      </c>
      <c r="E150" s="9" t="s">
        <v>21</v>
      </c>
      <c r="F150" s="10"/>
      <c r="G150" s="214"/>
      <c r="H150" s="11"/>
      <c r="I150" s="193"/>
      <c r="J150" s="12"/>
      <c r="K150" s="47"/>
    </row>
    <row r="151" spans="1:11" ht="21" customHeight="1" x14ac:dyDescent="0.3">
      <c r="A151" s="189"/>
      <c r="B151" s="7"/>
      <c r="C151" s="8"/>
      <c r="D151" s="7"/>
      <c r="E151" s="9" t="s">
        <v>4</v>
      </c>
      <c r="F151" s="10" t="s">
        <v>12</v>
      </c>
      <c r="G151" s="214"/>
      <c r="H151" s="11" t="s">
        <v>88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5</v>
      </c>
      <c r="F152" s="13" t="s">
        <v>14</v>
      </c>
      <c r="G152" s="214"/>
      <c r="H152" s="11" t="s">
        <v>26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9"/>
      <c r="E153" s="9" t="s">
        <v>6</v>
      </c>
      <c r="F153" s="10" t="s">
        <v>12</v>
      </c>
      <c r="G153" s="214"/>
      <c r="H153" s="11" t="s">
        <v>88</v>
      </c>
      <c r="I153" s="193"/>
      <c r="J153" s="12"/>
      <c r="K153" s="47"/>
    </row>
    <row r="154" spans="1:11" ht="21" customHeight="1" x14ac:dyDescent="0.3">
      <c r="A154" s="189"/>
      <c r="B154" s="7"/>
      <c r="C154" s="8"/>
      <c r="D154" s="7"/>
      <c r="E154" s="9" t="s">
        <v>7</v>
      </c>
      <c r="F154" s="13" t="s">
        <v>14</v>
      </c>
      <c r="G154" s="214"/>
      <c r="H154" s="11" t="s">
        <v>16</v>
      </c>
      <c r="I154" s="193"/>
      <c r="J154" s="12"/>
      <c r="K154" s="47"/>
    </row>
    <row r="155" spans="1:11" ht="21" customHeight="1" thickBot="1" x14ac:dyDescent="0.35">
      <c r="A155" s="201"/>
      <c r="B155" s="34"/>
      <c r="C155" s="19"/>
      <c r="D155" s="20"/>
      <c r="E155" s="20" t="s">
        <v>72</v>
      </c>
      <c r="F155" s="13" t="s">
        <v>14</v>
      </c>
      <c r="G155" s="214"/>
      <c r="H155" s="11" t="s">
        <v>29</v>
      </c>
      <c r="I155" s="204"/>
      <c r="J155" s="23"/>
      <c r="K155" s="51"/>
    </row>
    <row r="156" spans="1:11" ht="21" customHeight="1" thickTop="1" x14ac:dyDescent="0.3">
      <c r="A156" s="52"/>
      <c r="B156" s="40"/>
      <c r="C156" s="25"/>
      <c r="D156" s="26"/>
      <c r="E156" s="26"/>
      <c r="F156" s="26"/>
      <c r="G156" s="26"/>
      <c r="H156" s="27"/>
      <c r="I156" s="26"/>
      <c r="J156" s="28"/>
      <c r="K156" s="53"/>
    </row>
    <row r="157" spans="1:11" ht="21" customHeight="1" x14ac:dyDescent="0.3">
      <c r="B157" s="66"/>
      <c r="C157" s="67"/>
      <c r="D157" s="68"/>
      <c r="E157" s="68"/>
      <c r="F157" s="68"/>
      <c r="G157" s="68"/>
      <c r="H157" s="69"/>
      <c r="I157" s="68"/>
      <c r="J157" s="70"/>
    </row>
    <row r="158" spans="1:11" ht="15.75" thickBot="1" x14ac:dyDescent="0.3"/>
    <row r="159" spans="1:11" ht="19.5" x14ac:dyDescent="0.3">
      <c r="A159" s="175" t="s">
        <v>784</v>
      </c>
      <c r="B159" s="176"/>
      <c r="C159" s="176"/>
      <c r="D159" s="86" t="s">
        <v>802</v>
      </c>
      <c r="E159" s="77">
        <v>19</v>
      </c>
      <c r="F159" s="80">
        <v>1</v>
      </c>
    </row>
    <row r="160" spans="1:11" ht="19.5" x14ac:dyDescent="0.3">
      <c r="A160" s="178"/>
      <c r="B160" s="179"/>
      <c r="C160" s="179"/>
      <c r="D160" s="84" t="s">
        <v>795</v>
      </c>
      <c r="E160" s="78">
        <v>8</v>
      </c>
      <c r="F160" s="81">
        <f>AVERAGE(E160*F159)/E159</f>
        <v>0.42105263157894735</v>
      </c>
    </row>
    <row r="161" spans="1:10" ht="19.5" x14ac:dyDescent="0.3">
      <c r="A161" s="178"/>
      <c r="B161" s="179"/>
      <c r="C161" s="179"/>
      <c r="D161" s="83" t="s">
        <v>796</v>
      </c>
      <c r="E161" s="78">
        <v>8</v>
      </c>
      <c r="F161" s="81">
        <f>AVERAGE(E161*F159)/E159</f>
        <v>0.42105263157894735</v>
      </c>
    </row>
    <row r="162" spans="1:10" ht="20.25" thickBot="1" x14ac:dyDescent="0.35">
      <c r="A162" s="181"/>
      <c r="B162" s="182"/>
      <c r="C162" s="182"/>
      <c r="D162" s="85" t="s">
        <v>797</v>
      </c>
      <c r="E162" s="79">
        <v>3</v>
      </c>
      <c r="F162" s="82">
        <f>AVERAGE(E162*F159)/E159</f>
        <v>0.15789473684210525</v>
      </c>
    </row>
    <row r="164" spans="1:10" ht="18.75" x14ac:dyDescent="0.3">
      <c r="A164" s="76"/>
      <c r="B164" s="76"/>
      <c r="C164" s="67"/>
      <c r="D164" s="67"/>
    </row>
    <row r="165" spans="1:10" ht="18.75" x14ac:dyDescent="0.3">
      <c r="A165" s="76"/>
      <c r="B165" s="76"/>
      <c r="C165" s="67"/>
      <c r="D165" s="67"/>
      <c r="F165" s="89" t="s">
        <v>838</v>
      </c>
      <c r="G165" s="90" t="s">
        <v>839</v>
      </c>
      <c r="H165" s="91" t="s">
        <v>840</v>
      </c>
      <c r="I165" s="92" t="s">
        <v>38</v>
      </c>
      <c r="J165" s="93" t="s">
        <v>841</v>
      </c>
    </row>
    <row r="166" spans="1:10" ht="18.75" x14ac:dyDescent="0.3">
      <c r="A166" s="76"/>
      <c r="B166" s="76"/>
      <c r="C166" s="67"/>
      <c r="D166" s="67"/>
      <c r="F166" s="94" t="s">
        <v>18</v>
      </c>
      <c r="G166" s="9">
        <v>5</v>
      </c>
      <c r="H166" s="9">
        <v>7</v>
      </c>
      <c r="I166" s="9">
        <v>3</v>
      </c>
      <c r="J166" s="9">
        <f>SUM(G166:I166)</f>
        <v>15</v>
      </c>
    </row>
    <row r="167" spans="1:10" ht="18.75" x14ac:dyDescent="0.3">
      <c r="A167" s="76"/>
      <c r="B167" s="76"/>
      <c r="C167" s="67"/>
      <c r="D167" s="67"/>
      <c r="F167" s="94" t="s">
        <v>853</v>
      </c>
      <c r="G167" s="9">
        <v>2</v>
      </c>
      <c r="H167" s="9">
        <v>1</v>
      </c>
      <c r="I167" s="9">
        <v>0</v>
      </c>
      <c r="J167" s="9">
        <f t="shared" ref="J167:J168" si="0">SUM(G167:I167)</f>
        <v>3</v>
      </c>
    </row>
    <row r="168" spans="1:10" ht="18.75" x14ac:dyDescent="0.3">
      <c r="A168" s="76"/>
      <c r="B168" s="76"/>
      <c r="C168" s="67"/>
      <c r="D168" s="67"/>
      <c r="F168" s="94" t="s">
        <v>80</v>
      </c>
      <c r="G168" s="9">
        <v>1</v>
      </c>
      <c r="H168" s="9">
        <v>0</v>
      </c>
      <c r="I168" s="9">
        <v>0</v>
      </c>
      <c r="J168" s="9">
        <f t="shared" si="0"/>
        <v>1</v>
      </c>
    </row>
    <row r="169" spans="1:10" ht="18.75" x14ac:dyDescent="0.3">
      <c r="A169" s="76"/>
      <c r="B169" s="76"/>
      <c r="C169" s="67"/>
      <c r="D169" s="67"/>
      <c r="F169" s="9"/>
      <c r="G169" s="9"/>
      <c r="H169" s="9"/>
      <c r="I169" s="9"/>
      <c r="J169" s="87"/>
    </row>
    <row r="170" spans="1:10" ht="18.75" x14ac:dyDescent="0.3">
      <c r="A170" s="76"/>
      <c r="B170" s="76"/>
      <c r="C170" s="67"/>
      <c r="D170" s="67"/>
      <c r="F170" s="95" t="s">
        <v>703</v>
      </c>
      <c r="G170" s="88">
        <f>SUM(G166:G169)</f>
        <v>8</v>
      </c>
      <c r="H170" s="88">
        <f>SUM(H166:H169)</f>
        <v>8</v>
      </c>
      <c r="I170" s="88">
        <f>SUM(I166:I169)</f>
        <v>3</v>
      </c>
      <c r="J170" s="88">
        <f>SUM(J166:J169)</f>
        <v>19</v>
      </c>
    </row>
  </sheetData>
  <mergeCells count="59">
    <mergeCell ref="A141:A147"/>
    <mergeCell ref="G141:G147"/>
    <mergeCell ref="I141:I147"/>
    <mergeCell ref="A149:A155"/>
    <mergeCell ref="G149:G155"/>
    <mergeCell ref="I149:I155"/>
    <mergeCell ref="A125:A131"/>
    <mergeCell ref="G125:G131"/>
    <mergeCell ref="I125:I131"/>
    <mergeCell ref="A133:A139"/>
    <mergeCell ref="G133:G139"/>
    <mergeCell ref="I133:I139"/>
    <mergeCell ref="A109:A115"/>
    <mergeCell ref="G109:G115"/>
    <mergeCell ref="I109:I115"/>
    <mergeCell ref="A117:A123"/>
    <mergeCell ref="G117:G123"/>
    <mergeCell ref="I117:I123"/>
    <mergeCell ref="A92:A99"/>
    <mergeCell ref="G92:G99"/>
    <mergeCell ref="I92:I99"/>
    <mergeCell ref="A101:A107"/>
    <mergeCell ref="G101:G107"/>
    <mergeCell ref="I101:I107"/>
    <mergeCell ref="A76:A82"/>
    <mergeCell ref="G76:G82"/>
    <mergeCell ref="I76:I82"/>
    <mergeCell ref="A84:A90"/>
    <mergeCell ref="G84:G90"/>
    <mergeCell ref="I84:I90"/>
    <mergeCell ref="A60:A66"/>
    <mergeCell ref="G60:G66"/>
    <mergeCell ref="I60:I66"/>
    <mergeCell ref="A68:A74"/>
    <mergeCell ref="G68:G74"/>
    <mergeCell ref="I68:I74"/>
    <mergeCell ref="I36:I42"/>
    <mergeCell ref="A44:A50"/>
    <mergeCell ref="G44:G50"/>
    <mergeCell ref="I44:I50"/>
    <mergeCell ref="A52:A58"/>
    <mergeCell ref="G52:G58"/>
    <mergeCell ref="I52:I58"/>
    <mergeCell ref="A159:C162"/>
    <mergeCell ref="A1:K1"/>
    <mergeCell ref="A4:A10"/>
    <mergeCell ref="G4:G10"/>
    <mergeCell ref="I4:I10"/>
    <mergeCell ref="A12:A18"/>
    <mergeCell ref="G12:G18"/>
    <mergeCell ref="I12:I18"/>
    <mergeCell ref="A20:A26"/>
    <mergeCell ref="G20:G26"/>
    <mergeCell ref="I20:I26"/>
    <mergeCell ref="A28:A34"/>
    <mergeCell ref="G28:G34"/>
    <mergeCell ref="I28:I34"/>
    <mergeCell ref="A36:A42"/>
    <mergeCell ref="G36:G42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8"/>
  <sheetViews>
    <sheetView topLeftCell="A268" zoomScale="120" zoomScaleNormal="120" workbookViewId="0">
      <selection activeCell="G288" sqref="G288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646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44777</v>
      </c>
      <c r="C4" s="5" t="s">
        <v>20</v>
      </c>
      <c r="D4" s="46" t="s">
        <v>647</v>
      </c>
      <c r="E4" s="9" t="s">
        <v>317</v>
      </c>
      <c r="F4" s="13"/>
      <c r="G4" s="202" t="s">
        <v>43</v>
      </c>
      <c r="H4" s="11"/>
      <c r="I4" s="203" t="s">
        <v>18</v>
      </c>
      <c r="J4" s="17">
        <v>5762</v>
      </c>
      <c r="K4" s="50">
        <f>SUM(J4)</f>
        <v>5762</v>
      </c>
    </row>
    <row r="5" spans="1:11" ht="18.75" customHeight="1" x14ac:dyDescent="0.3">
      <c r="A5" s="189"/>
      <c r="B5" s="7"/>
      <c r="C5" s="8"/>
      <c r="D5" s="46" t="s">
        <v>616</v>
      </c>
      <c r="E5" s="9" t="s">
        <v>21</v>
      </c>
      <c r="F5" s="13"/>
      <c r="G5" s="214"/>
      <c r="H5" s="11"/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3" t="s">
        <v>14</v>
      </c>
      <c r="G6" s="214"/>
      <c r="H6" s="11" t="s">
        <v>45</v>
      </c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0" t="s">
        <v>12</v>
      </c>
      <c r="G7" s="214"/>
      <c r="H7" s="11" t="s">
        <v>48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3" t="s">
        <v>14</v>
      </c>
      <c r="G8" s="214"/>
      <c r="H8" s="11" t="s">
        <v>47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0" t="s">
        <v>12</v>
      </c>
      <c r="G9" s="214"/>
      <c r="H9" s="11" t="s">
        <v>29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0" t="s">
        <v>12</v>
      </c>
      <c r="G10" s="214"/>
      <c r="H10" s="11" t="s">
        <v>648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44777</v>
      </c>
      <c r="C12" s="5" t="s">
        <v>66</v>
      </c>
      <c r="D12" s="46" t="s">
        <v>718</v>
      </c>
      <c r="E12" s="9" t="s">
        <v>317</v>
      </c>
      <c r="F12" s="10"/>
      <c r="G12" s="202" t="s">
        <v>43</v>
      </c>
      <c r="H12" s="11"/>
      <c r="I12" s="203" t="s">
        <v>18</v>
      </c>
      <c r="J12" s="17">
        <v>4402</v>
      </c>
      <c r="K12" s="50">
        <f>SUM(K4,J12)</f>
        <v>10164</v>
      </c>
    </row>
    <row r="13" spans="1:11" ht="18.75" customHeight="1" x14ac:dyDescent="0.3">
      <c r="A13" s="189"/>
      <c r="B13" s="7"/>
      <c r="C13" s="8"/>
      <c r="D13" s="46" t="s">
        <v>649</v>
      </c>
      <c r="E13" s="9" t="s">
        <v>21</v>
      </c>
      <c r="F13" s="10" t="s">
        <v>12</v>
      </c>
      <c r="G13" s="214"/>
      <c r="H13" s="11" t="s">
        <v>135</v>
      </c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0" t="s">
        <v>12</v>
      </c>
      <c r="G14" s="214"/>
      <c r="H14" s="11" t="s">
        <v>65</v>
      </c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0" t="s">
        <v>12</v>
      </c>
      <c r="G15" s="214"/>
      <c r="H15" s="11" t="s">
        <v>17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3" t="s">
        <v>14</v>
      </c>
      <c r="G16" s="214"/>
      <c r="H16" s="11" t="s">
        <v>65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0" t="s">
        <v>12</v>
      </c>
      <c r="G17" s="214"/>
      <c r="H17" s="11" t="s">
        <v>17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3" t="s">
        <v>14</v>
      </c>
      <c r="G18" s="214"/>
      <c r="H18" s="11" t="s">
        <v>45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>
        <v>44778</v>
      </c>
      <c r="C20" s="5" t="s">
        <v>20</v>
      </c>
      <c r="D20" s="46" t="s">
        <v>650</v>
      </c>
      <c r="E20" s="9" t="s">
        <v>317</v>
      </c>
      <c r="F20" s="13"/>
      <c r="G20" s="205" t="s">
        <v>32</v>
      </c>
      <c r="H20" s="11"/>
      <c r="I20" s="203" t="s">
        <v>652</v>
      </c>
      <c r="J20" s="17">
        <v>23869</v>
      </c>
      <c r="K20" s="50">
        <f>SUM(K12,J20)</f>
        <v>34033</v>
      </c>
    </row>
    <row r="21" spans="1:11" ht="18.75" customHeight="1" x14ac:dyDescent="0.3">
      <c r="A21" s="189"/>
      <c r="B21" s="7"/>
      <c r="C21" s="8"/>
      <c r="D21" s="46" t="s">
        <v>651</v>
      </c>
      <c r="E21" s="9" t="s">
        <v>21</v>
      </c>
      <c r="F21" s="13" t="s">
        <v>14</v>
      </c>
      <c r="G21" s="196"/>
      <c r="H21" s="11" t="s">
        <v>25</v>
      </c>
      <c r="I21" s="193"/>
      <c r="J21" s="12"/>
      <c r="K21" s="47"/>
    </row>
    <row r="22" spans="1:11" ht="18.75" customHeight="1" x14ac:dyDescent="0.3">
      <c r="A22" s="189"/>
      <c r="B22" s="7"/>
      <c r="C22" s="8"/>
      <c r="D22" s="7"/>
      <c r="E22" s="9" t="s">
        <v>4</v>
      </c>
      <c r="F22" s="10" t="s">
        <v>12</v>
      </c>
      <c r="G22" s="196"/>
      <c r="H22" s="11" t="s">
        <v>142</v>
      </c>
      <c r="I22" s="193"/>
      <c r="J22" s="12"/>
      <c r="K22" s="47"/>
    </row>
    <row r="23" spans="1:11" ht="18.75" customHeight="1" x14ac:dyDescent="0.3">
      <c r="A23" s="189"/>
      <c r="B23" s="7"/>
      <c r="C23" s="8"/>
      <c r="D23" s="9"/>
      <c r="E23" s="9" t="s">
        <v>5</v>
      </c>
      <c r="F23" s="13" t="s">
        <v>14</v>
      </c>
      <c r="G23" s="196"/>
      <c r="H23" s="11" t="s">
        <v>25</v>
      </c>
      <c r="I23" s="193"/>
      <c r="J23" s="12"/>
      <c r="K23" s="47"/>
    </row>
    <row r="24" spans="1:11" ht="18.75" customHeight="1" x14ac:dyDescent="0.3">
      <c r="A24" s="189"/>
      <c r="B24" s="7"/>
      <c r="C24" s="8"/>
      <c r="D24" s="9"/>
      <c r="E24" s="9" t="s">
        <v>6</v>
      </c>
      <c r="F24" s="13" t="s">
        <v>14</v>
      </c>
      <c r="G24" s="196"/>
      <c r="H24" s="11" t="s">
        <v>48</v>
      </c>
      <c r="I24" s="193"/>
      <c r="J24" s="12"/>
      <c r="K24" s="47"/>
    </row>
    <row r="25" spans="1:11" ht="18.75" customHeight="1" x14ac:dyDescent="0.3">
      <c r="A25" s="189"/>
      <c r="B25" s="7"/>
      <c r="C25" s="8"/>
      <c r="D25" s="7"/>
      <c r="E25" s="9" t="s">
        <v>7</v>
      </c>
      <c r="F25" s="10" t="s">
        <v>12</v>
      </c>
      <c r="G25" s="196"/>
      <c r="H25" s="11" t="s">
        <v>25</v>
      </c>
      <c r="I25" s="193"/>
      <c r="J25" s="12"/>
      <c r="K25" s="47"/>
    </row>
    <row r="26" spans="1:11" ht="19.5" customHeight="1" thickBot="1" x14ac:dyDescent="0.35">
      <c r="A26" s="201"/>
      <c r="B26" s="34"/>
      <c r="C26" s="19"/>
      <c r="D26" s="20"/>
      <c r="E26" s="20" t="s">
        <v>72</v>
      </c>
      <c r="F26" s="13" t="s">
        <v>14</v>
      </c>
      <c r="G26" s="211"/>
      <c r="H26" s="11" t="s">
        <v>26</v>
      </c>
      <c r="I26" s="204"/>
      <c r="J26" s="23"/>
      <c r="K26" s="51"/>
    </row>
    <row r="27" spans="1:11" ht="19.5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customHeight="1" x14ac:dyDescent="0.35">
      <c r="A28" s="188">
        <v>4</v>
      </c>
      <c r="B28" s="4">
        <v>44778</v>
      </c>
      <c r="C28" s="5" t="s">
        <v>66</v>
      </c>
      <c r="D28" s="46" t="s">
        <v>653</v>
      </c>
      <c r="E28" s="9" t="s">
        <v>317</v>
      </c>
      <c r="F28" s="13"/>
      <c r="G28" s="202" t="s">
        <v>43</v>
      </c>
      <c r="H28" s="11"/>
      <c r="I28" s="203" t="s">
        <v>652</v>
      </c>
      <c r="J28" s="17">
        <v>5884</v>
      </c>
      <c r="K28" s="50">
        <f>SUM(K20,J28)</f>
        <v>39917</v>
      </c>
    </row>
    <row r="29" spans="1:11" ht="18.75" customHeight="1" x14ac:dyDescent="0.3">
      <c r="A29" s="189"/>
      <c r="B29" s="7"/>
      <c r="C29" s="8"/>
      <c r="D29" s="46" t="s">
        <v>654</v>
      </c>
      <c r="E29" s="9" t="s">
        <v>21</v>
      </c>
      <c r="F29" s="13" t="s">
        <v>14</v>
      </c>
      <c r="G29" s="214"/>
      <c r="H29" s="11" t="s">
        <v>144</v>
      </c>
      <c r="I29" s="193"/>
      <c r="J29" s="12"/>
      <c r="K29" s="47"/>
    </row>
    <row r="30" spans="1:11" ht="18.75" customHeight="1" x14ac:dyDescent="0.3">
      <c r="A30" s="189"/>
      <c r="B30" s="7"/>
      <c r="C30" s="8"/>
      <c r="D30" s="7"/>
      <c r="E30" s="9" t="s">
        <v>4</v>
      </c>
      <c r="F30" s="10" t="s">
        <v>12</v>
      </c>
      <c r="G30" s="214"/>
      <c r="H30" s="11" t="s">
        <v>63</v>
      </c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5</v>
      </c>
      <c r="F31" s="13" t="s">
        <v>14</v>
      </c>
      <c r="G31" s="214"/>
      <c r="H31" s="11" t="s">
        <v>144</v>
      </c>
      <c r="I31" s="193"/>
      <c r="J31" s="12"/>
      <c r="K31" s="47"/>
    </row>
    <row r="32" spans="1:11" ht="18.75" customHeight="1" x14ac:dyDescent="0.3">
      <c r="A32" s="189"/>
      <c r="B32" s="7"/>
      <c r="C32" s="8"/>
      <c r="D32" s="9"/>
      <c r="E32" s="9" t="s">
        <v>6</v>
      </c>
      <c r="F32" s="10" t="s">
        <v>12</v>
      </c>
      <c r="G32" s="214"/>
      <c r="H32" s="11" t="s">
        <v>63</v>
      </c>
      <c r="I32" s="193"/>
      <c r="J32" s="12"/>
      <c r="K32" s="47"/>
    </row>
    <row r="33" spans="1:11" ht="18.75" customHeight="1" x14ac:dyDescent="0.3">
      <c r="A33" s="189"/>
      <c r="B33" s="7"/>
      <c r="C33" s="8"/>
      <c r="D33" s="7"/>
      <c r="E33" s="9" t="s">
        <v>7</v>
      </c>
      <c r="F33" s="10" t="s">
        <v>12</v>
      </c>
      <c r="G33" s="214"/>
      <c r="H33" s="11" t="s">
        <v>15</v>
      </c>
      <c r="I33" s="193"/>
      <c r="J33" s="12"/>
      <c r="K33" s="47"/>
    </row>
    <row r="34" spans="1:11" ht="19.5" customHeight="1" thickBot="1" x14ac:dyDescent="0.35">
      <c r="A34" s="201"/>
      <c r="B34" s="34"/>
      <c r="C34" s="19"/>
      <c r="D34" s="20"/>
      <c r="E34" s="20" t="s">
        <v>72</v>
      </c>
      <c r="F34" s="10" t="s">
        <v>12</v>
      </c>
      <c r="G34" s="214"/>
      <c r="H34" s="11" t="s">
        <v>68</v>
      </c>
      <c r="I34" s="204"/>
      <c r="J34" s="23"/>
      <c r="K34" s="51"/>
    </row>
    <row r="35" spans="1:11" ht="19.5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44782</v>
      </c>
      <c r="C36" s="5" t="s">
        <v>23</v>
      </c>
      <c r="D36" s="46" t="s">
        <v>655</v>
      </c>
      <c r="E36" s="9" t="s">
        <v>317</v>
      </c>
      <c r="F36" s="13"/>
      <c r="G36" s="205" t="s">
        <v>32</v>
      </c>
      <c r="H36" s="11"/>
      <c r="I36" s="203" t="s">
        <v>652</v>
      </c>
      <c r="J36" s="17">
        <v>24567</v>
      </c>
      <c r="K36" s="50">
        <f>SUM(K28,J36)</f>
        <v>64484</v>
      </c>
    </row>
    <row r="37" spans="1:11" ht="21" customHeight="1" x14ac:dyDescent="0.3">
      <c r="A37" s="189"/>
      <c r="B37" s="7"/>
      <c r="C37" s="8"/>
      <c r="D37" s="46" t="s">
        <v>656</v>
      </c>
      <c r="E37" s="9" t="s">
        <v>21</v>
      </c>
      <c r="F37" s="13"/>
      <c r="G37" s="196"/>
      <c r="H37" s="11"/>
      <c r="I37" s="193"/>
      <c r="J37" s="12"/>
      <c r="K37" s="47"/>
    </row>
    <row r="38" spans="1:11" ht="21" customHeight="1" x14ac:dyDescent="0.3">
      <c r="A38" s="189"/>
      <c r="B38" s="7"/>
      <c r="C38" s="8"/>
      <c r="D38" s="7"/>
      <c r="E38" s="9" t="s">
        <v>4</v>
      </c>
      <c r="F38" s="13" t="s">
        <v>14</v>
      </c>
      <c r="G38" s="196"/>
      <c r="H38" s="11" t="s">
        <v>86</v>
      </c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3" t="s">
        <v>14</v>
      </c>
      <c r="G39" s="196"/>
      <c r="H39" s="11" t="s">
        <v>29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0" t="s">
        <v>12</v>
      </c>
      <c r="G40" s="196"/>
      <c r="H40" s="11" t="s">
        <v>86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7"/>
      <c r="E41" s="9" t="s">
        <v>7</v>
      </c>
      <c r="F41" s="13" t="s">
        <v>14</v>
      </c>
      <c r="G41" s="196"/>
      <c r="H41" s="11" t="s">
        <v>48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20" t="s">
        <v>72</v>
      </c>
      <c r="F42" s="10" t="s">
        <v>12</v>
      </c>
      <c r="G42" s="211"/>
      <c r="H42" s="11" t="s">
        <v>28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44783</v>
      </c>
      <c r="C44" s="5" t="s">
        <v>35</v>
      </c>
      <c r="D44" s="46" t="s">
        <v>657</v>
      </c>
      <c r="E44" s="9" t="s">
        <v>317</v>
      </c>
      <c r="F44" s="13"/>
      <c r="G44" s="206" t="s">
        <v>38</v>
      </c>
      <c r="H44" s="11"/>
      <c r="I44" s="203" t="s">
        <v>18</v>
      </c>
      <c r="J44" s="17">
        <v>12125</v>
      </c>
      <c r="K44" s="50">
        <f>SUM(K36,J44)</f>
        <v>76609</v>
      </c>
    </row>
    <row r="45" spans="1:11" ht="21" customHeight="1" x14ac:dyDescent="0.3">
      <c r="A45" s="189"/>
      <c r="B45" s="7"/>
      <c r="C45" s="8"/>
      <c r="D45" s="46" t="s">
        <v>520</v>
      </c>
      <c r="E45" s="9" t="s">
        <v>21</v>
      </c>
      <c r="F45" s="10"/>
      <c r="G45" s="212"/>
      <c r="H45" s="11"/>
      <c r="I45" s="193"/>
      <c r="J45" s="12"/>
      <c r="K45" s="47"/>
    </row>
    <row r="46" spans="1:11" ht="21" customHeight="1" x14ac:dyDescent="0.3">
      <c r="A46" s="189"/>
      <c r="B46" s="7"/>
      <c r="C46" s="8"/>
      <c r="D46" s="7"/>
      <c r="E46" s="9" t="s">
        <v>4</v>
      </c>
      <c r="F46" s="13" t="s">
        <v>14</v>
      </c>
      <c r="G46" s="212"/>
      <c r="H46" s="11" t="s">
        <v>48</v>
      </c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3" t="s">
        <v>14</v>
      </c>
      <c r="G47" s="212"/>
      <c r="H47" s="11" t="s">
        <v>45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0" t="s">
        <v>12</v>
      </c>
      <c r="G48" s="212"/>
      <c r="H48" s="11" t="s">
        <v>48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7"/>
      <c r="E49" s="9" t="s">
        <v>7</v>
      </c>
      <c r="F49" s="10" t="s">
        <v>12</v>
      </c>
      <c r="G49" s="212"/>
      <c r="H49" s="11" t="s">
        <v>68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20" t="s">
        <v>72</v>
      </c>
      <c r="F50" s="13" t="s">
        <v>14</v>
      </c>
      <c r="G50" s="213"/>
      <c r="H50" s="11" t="s">
        <v>33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44783</v>
      </c>
      <c r="C52" s="5" t="s">
        <v>23</v>
      </c>
      <c r="D52" s="46" t="s">
        <v>658</v>
      </c>
      <c r="E52" s="9" t="s">
        <v>317</v>
      </c>
      <c r="F52" s="13"/>
      <c r="G52" s="202" t="s">
        <v>43</v>
      </c>
      <c r="H52" s="11"/>
      <c r="I52" s="203" t="s">
        <v>652</v>
      </c>
      <c r="J52" s="17">
        <v>827</v>
      </c>
      <c r="K52" s="50">
        <f>SUM(K44,J52)</f>
        <v>77436</v>
      </c>
    </row>
    <row r="53" spans="1:11" ht="21" customHeight="1" x14ac:dyDescent="0.3">
      <c r="A53" s="189"/>
      <c r="B53" s="7"/>
      <c r="C53" s="8"/>
      <c r="D53" s="46" t="s">
        <v>269</v>
      </c>
      <c r="E53" s="9" t="s">
        <v>21</v>
      </c>
      <c r="F53" s="13"/>
      <c r="G53" s="214"/>
      <c r="H53" s="11"/>
      <c r="I53" s="193"/>
      <c r="J53" s="12"/>
      <c r="K53" s="47"/>
    </row>
    <row r="54" spans="1:11" ht="21" customHeight="1" x14ac:dyDescent="0.3">
      <c r="A54" s="189"/>
      <c r="B54" s="7"/>
      <c r="C54" s="8"/>
      <c r="D54" s="7"/>
      <c r="E54" s="9" t="s">
        <v>4</v>
      </c>
      <c r="F54" s="10"/>
      <c r="G54" s="214"/>
      <c r="H54" s="11"/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0" t="s">
        <v>12</v>
      </c>
      <c r="G55" s="214"/>
      <c r="H55" s="11" t="s">
        <v>144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0" t="s">
        <v>12</v>
      </c>
      <c r="G56" s="214"/>
      <c r="H56" s="11" t="s">
        <v>45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7"/>
      <c r="E57" s="9" t="s">
        <v>7</v>
      </c>
      <c r="F57" s="10" t="s">
        <v>12</v>
      </c>
      <c r="G57" s="214"/>
      <c r="H57" s="11" t="s">
        <v>48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0" t="s">
        <v>12</v>
      </c>
      <c r="G58" s="214"/>
      <c r="H58" s="11" t="s">
        <v>55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44784</v>
      </c>
      <c r="C60" s="5" t="s">
        <v>23</v>
      </c>
      <c r="D60" s="46" t="s">
        <v>659</v>
      </c>
      <c r="E60" s="9" t="s">
        <v>317</v>
      </c>
      <c r="F60" s="13"/>
      <c r="G60" s="202" t="s">
        <v>43</v>
      </c>
      <c r="H60" s="11"/>
      <c r="I60" s="203" t="s">
        <v>18</v>
      </c>
      <c r="J60" s="17">
        <v>1054</v>
      </c>
      <c r="K60" s="50">
        <f>SUM(K52,J60)</f>
        <v>78490</v>
      </c>
    </row>
    <row r="61" spans="1:11" ht="21" customHeight="1" x14ac:dyDescent="0.3">
      <c r="A61" s="189"/>
      <c r="B61" s="7"/>
      <c r="C61" s="8"/>
      <c r="D61" s="46" t="s">
        <v>660</v>
      </c>
      <c r="E61" s="9" t="s">
        <v>21</v>
      </c>
      <c r="F61" s="10"/>
      <c r="G61" s="214"/>
      <c r="H61" s="11"/>
      <c r="I61" s="193"/>
      <c r="J61" s="12"/>
      <c r="K61" s="47"/>
    </row>
    <row r="62" spans="1:11" ht="21" customHeight="1" x14ac:dyDescent="0.3">
      <c r="A62" s="189"/>
      <c r="B62" s="7"/>
      <c r="C62" s="8"/>
      <c r="D62" s="7"/>
      <c r="E62" s="9" t="s">
        <v>4</v>
      </c>
      <c r="F62" s="13"/>
      <c r="G62" s="214"/>
      <c r="H62" s="11"/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0" t="s">
        <v>12</v>
      </c>
      <c r="G63" s="214"/>
      <c r="H63" s="11" t="s">
        <v>144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0" t="s">
        <v>12</v>
      </c>
      <c r="G64" s="214"/>
      <c r="H64" s="11" t="s">
        <v>45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7"/>
      <c r="E65" s="9" t="s">
        <v>7</v>
      </c>
      <c r="F65" s="10" t="s">
        <v>12</v>
      </c>
      <c r="G65" s="214"/>
      <c r="H65" s="11" t="s">
        <v>29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0" t="s">
        <v>12</v>
      </c>
      <c r="G66" s="214"/>
      <c r="H66" s="11" t="s">
        <v>29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44784</v>
      </c>
      <c r="C68" s="5" t="s">
        <v>20</v>
      </c>
      <c r="D68" s="46" t="s">
        <v>661</v>
      </c>
      <c r="E68" s="9" t="s">
        <v>317</v>
      </c>
      <c r="F68" s="13"/>
      <c r="G68" s="206" t="s">
        <v>38</v>
      </c>
      <c r="H68" s="11"/>
      <c r="I68" s="203" t="s">
        <v>18</v>
      </c>
      <c r="J68" s="17">
        <v>9621</v>
      </c>
      <c r="K68" s="50">
        <f>SUM(K60,J68)</f>
        <v>88111</v>
      </c>
    </row>
    <row r="69" spans="1:11" ht="21" customHeight="1" x14ac:dyDescent="0.3">
      <c r="A69" s="189"/>
      <c r="B69" s="7"/>
      <c r="C69" s="8"/>
      <c r="D69" s="46" t="s">
        <v>662</v>
      </c>
      <c r="E69" s="9" t="s">
        <v>21</v>
      </c>
      <c r="F69" s="13"/>
      <c r="G69" s="212"/>
      <c r="H69" s="11"/>
      <c r="I69" s="193"/>
      <c r="J69" s="12"/>
      <c r="K69" s="47"/>
    </row>
    <row r="70" spans="1:11" ht="21" customHeight="1" x14ac:dyDescent="0.3">
      <c r="A70" s="189"/>
      <c r="B70" s="7"/>
      <c r="C70" s="8"/>
      <c r="D70" s="7"/>
      <c r="E70" s="9" t="s">
        <v>4</v>
      </c>
      <c r="F70" s="13" t="s">
        <v>14</v>
      </c>
      <c r="G70" s="212"/>
      <c r="H70" s="11" t="s">
        <v>15</v>
      </c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3" t="s">
        <v>14</v>
      </c>
      <c r="G71" s="212"/>
      <c r="H71" s="11" t="s">
        <v>56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0" t="s">
        <v>12</v>
      </c>
      <c r="G72" s="212"/>
      <c r="H72" s="11" t="s">
        <v>54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7"/>
      <c r="E73" s="9" t="s">
        <v>7</v>
      </c>
      <c r="F73" s="10" t="s">
        <v>12</v>
      </c>
      <c r="G73" s="212"/>
      <c r="H73" s="11" t="s">
        <v>54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65" t="s">
        <v>77</v>
      </c>
      <c r="G74" s="213"/>
      <c r="H74" s="11" t="s">
        <v>27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44785</v>
      </c>
      <c r="C76" s="5" t="s">
        <v>20</v>
      </c>
      <c r="D76" s="46" t="s">
        <v>663</v>
      </c>
      <c r="E76" s="9" t="s">
        <v>317</v>
      </c>
      <c r="F76" s="13"/>
      <c r="G76" s="202" t="s">
        <v>43</v>
      </c>
      <c r="H76" s="11"/>
      <c r="I76" s="203" t="s">
        <v>18</v>
      </c>
      <c r="J76" s="17">
        <v>1684</v>
      </c>
      <c r="K76" s="50">
        <f>SUM(K68,J76)</f>
        <v>89795</v>
      </c>
    </row>
    <row r="77" spans="1:11" ht="21" customHeight="1" x14ac:dyDescent="0.3">
      <c r="A77" s="189"/>
      <c r="B77" s="7"/>
      <c r="C77" s="8"/>
      <c r="D77" s="46" t="s">
        <v>664</v>
      </c>
      <c r="E77" s="9" t="s">
        <v>21</v>
      </c>
      <c r="F77" s="13"/>
      <c r="G77" s="214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7"/>
      <c r="E78" s="9" t="s">
        <v>4</v>
      </c>
      <c r="F78" s="10"/>
      <c r="G78" s="214"/>
      <c r="H78" s="11"/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0" t="s">
        <v>12</v>
      </c>
      <c r="G79" s="214"/>
      <c r="H79" s="11" t="s">
        <v>142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0" t="s">
        <v>12</v>
      </c>
      <c r="G80" s="214"/>
      <c r="H80" s="11" t="s">
        <v>45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7"/>
      <c r="E81" s="9" t="s">
        <v>7</v>
      </c>
      <c r="F81" s="10" t="s">
        <v>12</v>
      </c>
      <c r="G81" s="214"/>
      <c r="H81" s="11" t="s">
        <v>29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65" t="s">
        <v>77</v>
      </c>
      <c r="G82" s="214"/>
      <c r="H82" s="11" t="s">
        <v>28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44788</v>
      </c>
      <c r="C84" s="5" t="s">
        <v>66</v>
      </c>
      <c r="D84" s="46" t="s">
        <v>665</v>
      </c>
      <c r="E84" s="9" t="s">
        <v>317</v>
      </c>
      <c r="F84" s="13"/>
      <c r="G84" s="206" t="s">
        <v>38</v>
      </c>
      <c r="H84" s="11"/>
      <c r="I84" s="203" t="s">
        <v>18</v>
      </c>
      <c r="J84" s="17">
        <v>9802</v>
      </c>
      <c r="K84" s="50">
        <f>SUM(K76,J84)</f>
        <v>99597</v>
      </c>
    </row>
    <row r="85" spans="1:11" ht="21" customHeight="1" x14ac:dyDescent="0.3">
      <c r="A85" s="189"/>
      <c r="B85" s="7"/>
      <c r="C85" s="8"/>
      <c r="D85" s="46" t="s">
        <v>666</v>
      </c>
      <c r="E85" s="9" t="s">
        <v>21</v>
      </c>
      <c r="F85" s="10"/>
      <c r="G85" s="212"/>
      <c r="H85" s="11"/>
      <c r="I85" s="193"/>
      <c r="J85" s="12"/>
      <c r="K85" s="47"/>
    </row>
    <row r="86" spans="1:11" ht="21" customHeight="1" x14ac:dyDescent="0.3">
      <c r="A86" s="189"/>
      <c r="B86" s="7"/>
      <c r="C86" s="8"/>
      <c r="D86" s="7"/>
      <c r="E86" s="9" t="s">
        <v>4</v>
      </c>
      <c r="F86" s="13" t="s">
        <v>14</v>
      </c>
      <c r="G86" s="212"/>
      <c r="H86" s="11" t="s">
        <v>63</v>
      </c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0" t="s">
        <v>12</v>
      </c>
      <c r="G87" s="212"/>
      <c r="H87" s="11" t="s">
        <v>65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0" t="s">
        <v>12</v>
      </c>
      <c r="G88" s="212"/>
      <c r="H88" s="11" t="s">
        <v>144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7"/>
      <c r="E89" s="9" t="s">
        <v>7</v>
      </c>
      <c r="F89" s="13" t="s">
        <v>14</v>
      </c>
      <c r="G89" s="212"/>
      <c r="H89" s="11" t="s">
        <v>65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13" t="s">
        <v>14</v>
      </c>
      <c r="G90" s="213"/>
      <c r="H90" s="11" t="s">
        <v>56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44789</v>
      </c>
      <c r="C92" s="5" t="s">
        <v>35</v>
      </c>
      <c r="D92" s="46" t="s">
        <v>667</v>
      </c>
      <c r="E92" s="9" t="s">
        <v>317</v>
      </c>
      <c r="F92" s="10"/>
      <c r="G92" s="205" t="s">
        <v>32</v>
      </c>
      <c r="H92" s="11"/>
      <c r="I92" s="203" t="s">
        <v>18</v>
      </c>
      <c r="J92" s="17">
        <v>43518</v>
      </c>
      <c r="K92" s="50">
        <f>SUM(K84,J92)</f>
        <v>143115</v>
      </c>
    </row>
    <row r="93" spans="1:11" ht="21" customHeight="1" x14ac:dyDescent="0.3">
      <c r="A93" s="189"/>
      <c r="B93" s="7"/>
      <c r="C93" s="8"/>
      <c r="D93" s="46" t="s">
        <v>262</v>
      </c>
      <c r="E93" s="9" t="s">
        <v>21</v>
      </c>
      <c r="F93" s="13" t="s">
        <v>14</v>
      </c>
      <c r="G93" s="196"/>
      <c r="H93" s="11" t="s">
        <v>54</v>
      </c>
      <c r="I93" s="193"/>
      <c r="J93" s="12"/>
      <c r="K93" s="47"/>
    </row>
    <row r="94" spans="1:11" ht="21" customHeight="1" x14ac:dyDescent="0.3">
      <c r="A94" s="189"/>
      <c r="B94" s="7"/>
      <c r="C94" s="8"/>
      <c r="D94" s="7"/>
      <c r="E94" s="9" t="s">
        <v>4</v>
      </c>
      <c r="F94" s="13" t="s">
        <v>14</v>
      </c>
      <c r="G94" s="196"/>
      <c r="H94" s="11" t="s">
        <v>88</v>
      </c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0" t="s">
        <v>12</v>
      </c>
      <c r="G95" s="196"/>
      <c r="H95" s="11" t="s">
        <v>54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3" t="s">
        <v>14</v>
      </c>
      <c r="G96" s="196"/>
      <c r="H96" s="11" t="s">
        <v>65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7"/>
      <c r="E97" s="9" t="s">
        <v>7</v>
      </c>
      <c r="F97" s="13" t="s">
        <v>14</v>
      </c>
      <c r="G97" s="196"/>
      <c r="H97" s="11" t="s">
        <v>63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20" t="s">
        <v>72</v>
      </c>
      <c r="F98" s="13" t="s">
        <v>14</v>
      </c>
      <c r="G98" s="211"/>
      <c r="H98" s="11" t="s">
        <v>26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26"/>
      <c r="F99" s="26"/>
      <c r="G99" s="26"/>
      <c r="H99" s="27"/>
      <c r="I99" s="26"/>
      <c r="J99" s="28"/>
      <c r="K99" s="53"/>
    </row>
    <row r="100" spans="1:11" ht="21" customHeight="1" x14ac:dyDescent="0.35">
      <c r="A100" s="188">
        <v>13</v>
      </c>
      <c r="B100" s="4">
        <v>44790</v>
      </c>
      <c r="C100" s="5" t="s">
        <v>23</v>
      </c>
      <c r="D100" s="46" t="s">
        <v>668</v>
      </c>
      <c r="E100" s="9" t="s">
        <v>317</v>
      </c>
      <c r="F100" s="13"/>
      <c r="G100" s="205" t="s">
        <v>32</v>
      </c>
      <c r="H100" s="11"/>
      <c r="I100" s="203" t="s">
        <v>432</v>
      </c>
      <c r="J100" s="17">
        <v>24857</v>
      </c>
      <c r="K100" s="50">
        <f>SUM(K92,J100)</f>
        <v>167972</v>
      </c>
    </row>
    <row r="101" spans="1:11" ht="21" customHeight="1" x14ac:dyDescent="0.3">
      <c r="A101" s="189"/>
      <c r="B101" s="7"/>
      <c r="C101" s="8"/>
      <c r="D101" s="46" t="s">
        <v>669</v>
      </c>
      <c r="E101" s="9" t="s">
        <v>21</v>
      </c>
      <c r="F101" s="10" t="s">
        <v>12</v>
      </c>
      <c r="G101" s="196"/>
      <c r="H101" s="11" t="s">
        <v>26</v>
      </c>
      <c r="I101" s="193"/>
      <c r="J101" s="12"/>
      <c r="K101" s="47"/>
    </row>
    <row r="102" spans="1:11" ht="21" customHeight="1" x14ac:dyDescent="0.3">
      <c r="A102" s="189"/>
      <c r="B102" s="7"/>
      <c r="C102" s="8"/>
      <c r="D102" s="7"/>
      <c r="E102" s="9" t="s">
        <v>4</v>
      </c>
      <c r="F102" s="13" t="s">
        <v>14</v>
      </c>
      <c r="G102" s="196"/>
      <c r="H102" s="11" t="s">
        <v>135</v>
      </c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3" t="s">
        <v>14</v>
      </c>
      <c r="G103" s="196"/>
      <c r="H103" s="11" t="s">
        <v>63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3" t="s">
        <v>14</v>
      </c>
      <c r="G104" s="196"/>
      <c r="H104" s="11" t="s">
        <v>45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7"/>
      <c r="E105" s="9" t="s">
        <v>7</v>
      </c>
      <c r="F105" s="10" t="s">
        <v>12</v>
      </c>
      <c r="G105" s="196"/>
      <c r="H105" s="11" t="s">
        <v>56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20" t="s">
        <v>72</v>
      </c>
      <c r="F106" s="10" t="s">
        <v>12</v>
      </c>
      <c r="G106" s="211"/>
      <c r="H106" s="11" t="s">
        <v>29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26"/>
      <c r="F107" s="26"/>
      <c r="G107" s="26"/>
      <c r="H107" s="27"/>
      <c r="I107" s="26"/>
      <c r="J107" s="28"/>
      <c r="K107" s="53"/>
    </row>
    <row r="108" spans="1:11" ht="21" customHeight="1" x14ac:dyDescent="0.35">
      <c r="A108" s="188">
        <v>14</v>
      </c>
      <c r="B108" s="4">
        <v>44792</v>
      </c>
      <c r="C108" s="5" t="s">
        <v>23</v>
      </c>
      <c r="D108" s="46" t="s">
        <v>670</v>
      </c>
      <c r="E108" s="9" t="s">
        <v>317</v>
      </c>
      <c r="F108" s="13"/>
      <c r="G108" s="205" t="s">
        <v>32</v>
      </c>
      <c r="H108" s="11"/>
      <c r="I108" s="203" t="s">
        <v>18</v>
      </c>
      <c r="J108" s="17">
        <v>39056</v>
      </c>
      <c r="K108" s="50">
        <f>SUM(K100,J108)</f>
        <v>207028</v>
      </c>
    </row>
    <row r="109" spans="1:11" ht="21" customHeight="1" x14ac:dyDescent="0.3">
      <c r="A109" s="189"/>
      <c r="B109" s="7"/>
      <c r="C109" s="8"/>
      <c r="D109" s="46" t="s">
        <v>671</v>
      </c>
      <c r="E109" s="9" t="s">
        <v>21</v>
      </c>
      <c r="F109" s="10"/>
      <c r="G109" s="196"/>
      <c r="H109" s="11"/>
      <c r="I109" s="193"/>
      <c r="J109" s="12"/>
      <c r="K109" s="47"/>
    </row>
    <row r="110" spans="1:11" ht="21" customHeight="1" x14ac:dyDescent="0.3">
      <c r="A110" s="189"/>
      <c r="B110" s="7"/>
      <c r="C110" s="8"/>
      <c r="D110" s="7"/>
      <c r="E110" s="9" t="s">
        <v>4</v>
      </c>
      <c r="F110" s="10"/>
      <c r="G110" s="196"/>
      <c r="H110" s="11"/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3" t="s">
        <v>14</v>
      </c>
      <c r="G111" s="196"/>
      <c r="H111" s="11" t="s">
        <v>56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3" t="s">
        <v>14</v>
      </c>
      <c r="G112" s="196"/>
      <c r="H112" s="11" t="s">
        <v>27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7"/>
      <c r="E113" s="9" t="s">
        <v>7</v>
      </c>
      <c r="F113" s="13" t="s">
        <v>14</v>
      </c>
      <c r="G113" s="196"/>
      <c r="H113" s="11" t="s">
        <v>47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20" t="s">
        <v>72</v>
      </c>
      <c r="F114" s="13" t="s">
        <v>14</v>
      </c>
      <c r="G114" s="211"/>
      <c r="H114" s="11" t="s">
        <v>44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15</v>
      </c>
      <c r="B116" s="4">
        <v>44792</v>
      </c>
      <c r="C116" s="5" t="s">
        <v>20</v>
      </c>
      <c r="D116" s="46" t="s">
        <v>672</v>
      </c>
      <c r="E116" s="9" t="s">
        <v>317</v>
      </c>
      <c r="F116" s="13"/>
      <c r="G116" s="205" t="s">
        <v>32</v>
      </c>
      <c r="H116" s="11"/>
      <c r="I116" s="203" t="s">
        <v>652</v>
      </c>
      <c r="J116" s="17">
        <v>42971</v>
      </c>
      <c r="K116" s="50">
        <f>SUM(K108,J116)</f>
        <v>249999</v>
      </c>
    </row>
    <row r="117" spans="1:11" ht="21" customHeight="1" x14ac:dyDescent="0.3">
      <c r="A117" s="189"/>
      <c r="B117" s="7"/>
      <c r="C117" s="8"/>
      <c r="D117" s="46" t="s">
        <v>673</v>
      </c>
      <c r="E117" s="9" t="s">
        <v>21</v>
      </c>
      <c r="F117" s="13" t="s">
        <v>14</v>
      </c>
      <c r="G117" s="196"/>
      <c r="H117" s="11" t="s">
        <v>47</v>
      </c>
      <c r="I117" s="193"/>
      <c r="J117" s="12"/>
      <c r="K117" s="47"/>
    </row>
    <row r="118" spans="1:11" ht="21" customHeight="1" x14ac:dyDescent="0.3">
      <c r="A118" s="189"/>
      <c r="B118" s="7"/>
      <c r="C118" s="8"/>
      <c r="D118" s="7"/>
      <c r="E118" s="9" t="s">
        <v>4</v>
      </c>
      <c r="F118" s="13" t="s">
        <v>14</v>
      </c>
      <c r="G118" s="196"/>
      <c r="H118" s="11" t="s">
        <v>135</v>
      </c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3" t="s">
        <v>14</v>
      </c>
      <c r="G119" s="196"/>
      <c r="H119" s="11" t="s">
        <v>63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0" t="s">
        <v>12</v>
      </c>
      <c r="G120" s="196"/>
      <c r="H120" s="11" t="s">
        <v>135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7"/>
      <c r="E121" s="9" t="s">
        <v>7</v>
      </c>
      <c r="F121" s="13" t="s">
        <v>14</v>
      </c>
      <c r="G121" s="196"/>
      <c r="H121" s="11" t="s">
        <v>63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20" t="s">
        <v>72</v>
      </c>
      <c r="F122" s="13" t="s">
        <v>14</v>
      </c>
      <c r="G122" s="211"/>
      <c r="H122" s="11" t="s">
        <v>40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26"/>
      <c r="F123" s="26"/>
      <c r="G123" s="26"/>
      <c r="H123" s="27"/>
      <c r="I123" s="26"/>
      <c r="J123" s="28"/>
      <c r="K123" s="53"/>
    </row>
    <row r="124" spans="1:11" ht="21" customHeight="1" x14ac:dyDescent="0.35">
      <c r="A124" s="188">
        <v>16</v>
      </c>
      <c r="B124" s="4">
        <v>44793</v>
      </c>
      <c r="C124" s="5" t="s">
        <v>66</v>
      </c>
      <c r="D124" s="46" t="s">
        <v>674</v>
      </c>
      <c r="E124" s="9" t="s">
        <v>317</v>
      </c>
      <c r="F124" s="13"/>
      <c r="G124" s="206" t="s">
        <v>38</v>
      </c>
      <c r="H124" s="11"/>
      <c r="I124" s="203" t="s">
        <v>18</v>
      </c>
      <c r="J124" s="17">
        <v>10237</v>
      </c>
      <c r="K124" s="50">
        <f>SUM(K116,J124)</f>
        <v>260236</v>
      </c>
    </row>
    <row r="125" spans="1:11" ht="21" customHeight="1" x14ac:dyDescent="0.3">
      <c r="A125" s="189"/>
      <c r="B125" s="7"/>
      <c r="C125" s="8"/>
      <c r="D125" s="46" t="s">
        <v>675</v>
      </c>
      <c r="E125" s="9" t="s">
        <v>21</v>
      </c>
      <c r="F125" s="10" t="s">
        <v>12</v>
      </c>
      <c r="G125" s="212"/>
      <c r="H125" s="11" t="s">
        <v>33</v>
      </c>
      <c r="I125" s="193"/>
      <c r="J125" s="12"/>
      <c r="K125" s="47"/>
    </row>
    <row r="126" spans="1:11" ht="21" customHeight="1" x14ac:dyDescent="0.3">
      <c r="A126" s="189"/>
      <c r="B126" s="7"/>
      <c r="C126" s="8"/>
      <c r="D126" s="7"/>
      <c r="E126" s="9" t="s">
        <v>4</v>
      </c>
      <c r="F126" s="10" t="s">
        <v>12</v>
      </c>
      <c r="G126" s="212"/>
      <c r="H126" s="11" t="s">
        <v>16</v>
      </c>
      <c r="I126" s="193"/>
      <c r="J126" s="12"/>
      <c r="K126" s="47"/>
    </row>
    <row r="127" spans="1:11" ht="21" customHeight="1" x14ac:dyDescent="0.3">
      <c r="A127" s="189"/>
      <c r="B127" s="7"/>
      <c r="C127" s="8"/>
      <c r="D127" s="9"/>
      <c r="E127" s="9" t="s">
        <v>5</v>
      </c>
      <c r="F127" s="10" t="s">
        <v>12</v>
      </c>
      <c r="G127" s="212"/>
      <c r="H127" s="11" t="s">
        <v>133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3" t="s">
        <v>14</v>
      </c>
      <c r="G128" s="212"/>
      <c r="H128" s="11" t="s">
        <v>26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7"/>
      <c r="E129" s="9" t="s">
        <v>7</v>
      </c>
      <c r="F129" s="13" t="s">
        <v>14</v>
      </c>
      <c r="G129" s="212"/>
      <c r="H129" s="11" t="s">
        <v>33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20" t="s">
        <v>72</v>
      </c>
      <c r="F130" s="13" t="s">
        <v>14</v>
      </c>
      <c r="G130" s="213"/>
      <c r="H130" s="11" t="s">
        <v>27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26"/>
      <c r="F131" s="26"/>
      <c r="G131" s="26"/>
      <c r="H131" s="27"/>
      <c r="I131" s="26"/>
      <c r="J131" s="28"/>
      <c r="K131" s="53"/>
    </row>
    <row r="132" spans="1:11" ht="21" customHeight="1" x14ac:dyDescent="0.35">
      <c r="A132" s="188">
        <v>17</v>
      </c>
      <c r="B132" s="4">
        <v>44795</v>
      </c>
      <c r="C132" s="5" t="s">
        <v>35</v>
      </c>
      <c r="D132" s="46" t="s">
        <v>676</v>
      </c>
      <c r="E132" s="9" t="s">
        <v>317</v>
      </c>
      <c r="F132" s="13"/>
      <c r="G132" s="202" t="s">
        <v>43</v>
      </c>
      <c r="H132" s="11"/>
      <c r="I132" s="203" t="s">
        <v>18</v>
      </c>
      <c r="J132" s="17">
        <v>4162</v>
      </c>
      <c r="K132" s="50">
        <f>SUM(K124,J132)</f>
        <v>264398</v>
      </c>
    </row>
    <row r="133" spans="1:11" ht="21" customHeight="1" x14ac:dyDescent="0.3">
      <c r="A133" s="189"/>
      <c r="B133" s="7"/>
      <c r="C133" s="8"/>
      <c r="D133" s="46" t="s">
        <v>677</v>
      </c>
      <c r="E133" s="9" t="s">
        <v>21</v>
      </c>
      <c r="F133" s="10"/>
      <c r="G133" s="214"/>
      <c r="H133" s="11"/>
      <c r="I133" s="193"/>
      <c r="J133" s="12"/>
      <c r="K133" s="47"/>
    </row>
    <row r="134" spans="1:11" ht="21" customHeight="1" x14ac:dyDescent="0.3">
      <c r="A134" s="189"/>
      <c r="B134" s="7"/>
      <c r="C134" s="8"/>
      <c r="D134" s="7"/>
      <c r="E134" s="9" t="s">
        <v>4</v>
      </c>
      <c r="F134" s="10" t="s">
        <v>12</v>
      </c>
      <c r="G134" s="214"/>
      <c r="H134" s="11" t="s">
        <v>45</v>
      </c>
      <c r="I134" s="193"/>
      <c r="J134" s="12"/>
      <c r="K134" s="47"/>
    </row>
    <row r="135" spans="1:11" ht="21" customHeight="1" x14ac:dyDescent="0.3">
      <c r="A135" s="189"/>
      <c r="B135" s="7"/>
      <c r="C135" s="8"/>
      <c r="D135" s="9"/>
      <c r="E135" s="9" t="s">
        <v>5</v>
      </c>
      <c r="F135" s="10" t="s">
        <v>12</v>
      </c>
      <c r="G135" s="214"/>
      <c r="H135" s="11" t="s">
        <v>56</v>
      </c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6</v>
      </c>
      <c r="F136" s="10" t="s">
        <v>12</v>
      </c>
      <c r="G136" s="214"/>
      <c r="H136" s="11" t="s">
        <v>33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7"/>
      <c r="E137" s="9" t="s">
        <v>7</v>
      </c>
      <c r="F137" s="13" t="s">
        <v>14</v>
      </c>
      <c r="G137" s="214"/>
      <c r="H137" s="11" t="s">
        <v>56</v>
      </c>
      <c r="I137" s="193"/>
      <c r="J137" s="12"/>
      <c r="K137" s="47"/>
    </row>
    <row r="138" spans="1:11" ht="21" customHeight="1" thickBot="1" x14ac:dyDescent="0.35">
      <c r="A138" s="201"/>
      <c r="B138" s="34"/>
      <c r="C138" s="19"/>
      <c r="D138" s="20"/>
      <c r="E138" s="20" t="s">
        <v>72</v>
      </c>
      <c r="F138" s="10" t="s">
        <v>12</v>
      </c>
      <c r="G138" s="214"/>
      <c r="H138" s="11" t="s">
        <v>39</v>
      </c>
      <c r="I138" s="204"/>
      <c r="J138" s="23"/>
      <c r="K138" s="51"/>
    </row>
    <row r="139" spans="1:11" ht="21" customHeight="1" thickTop="1" x14ac:dyDescent="0.3">
      <c r="A139" s="52"/>
      <c r="B139" s="40"/>
      <c r="C139" s="25"/>
      <c r="D139" s="26"/>
      <c r="E139" s="26"/>
      <c r="F139" s="26"/>
      <c r="G139" s="26"/>
      <c r="H139" s="27"/>
      <c r="I139" s="26"/>
      <c r="J139" s="28"/>
      <c r="K139" s="53"/>
    </row>
    <row r="140" spans="1:11" ht="21" customHeight="1" x14ac:dyDescent="0.35">
      <c r="A140" s="188">
        <v>18</v>
      </c>
      <c r="B140" s="4">
        <v>44795</v>
      </c>
      <c r="C140" s="5" t="s">
        <v>23</v>
      </c>
      <c r="D140" s="46" t="s">
        <v>678</v>
      </c>
      <c r="E140" s="9" t="s">
        <v>317</v>
      </c>
      <c r="F140" s="13"/>
      <c r="G140" s="205" t="s">
        <v>32</v>
      </c>
      <c r="H140" s="11"/>
      <c r="I140" s="203" t="s">
        <v>18</v>
      </c>
      <c r="J140" s="17">
        <v>24011</v>
      </c>
      <c r="K140" s="50">
        <f>SUM(K132,J140)</f>
        <v>288409</v>
      </c>
    </row>
    <row r="141" spans="1:11" ht="21" customHeight="1" x14ac:dyDescent="0.3">
      <c r="A141" s="189"/>
      <c r="B141" s="7"/>
      <c r="C141" s="8"/>
      <c r="D141" s="46" t="s">
        <v>635</v>
      </c>
      <c r="E141" s="9" t="s">
        <v>21</v>
      </c>
      <c r="F141" s="13"/>
      <c r="G141" s="196"/>
      <c r="H141" s="11"/>
      <c r="I141" s="193"/>
      <c r="J141" s="12"/>
      <c r="K141" s="47"/>
    </row>
    <row r="142" spans="1:11" ht="21" customHeight="1" x14ac:dyDescent="0.3">
      <c r="A142" s="189"/>
      <c r="B142" s="7"/>
      <c r="C142" s="8"/>
      <c r="D142" s="7"/>
      <c r="E142" s="9" t="s">
        <v>4</v>
      </c>
      <c r="F142" s="13" t="s">
        <v>14</v>
      </c>
      <c r="G142" s="196"/>
      <c r="H142" s="11" t="s">
        <v>68</v>
      </c>
      <c r="I142" s="193"/>
      <c r="J142" s="12"/>
      <c r="K142" s="47"/>
    </row>
    <row r="143" spans="1:11" ht="21" customHeight="1" x14ac:dyDescent="0.3">
      <c r="A143" s="189"/>
      <c r="B143" s="7"/>
      <c r="C143" s="8"/>
      <c r="D143" s="9"/>
      <c r="E143" s="9" t="s">
        <v>5</v>
      </c>
      <c r="F143" s="10" t="s">
        <v>12</v>
      </c>
      <c r="G143" s="196"/>
      <c r="H143" s="11" t="s">
        <v>27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6</v>
      </c>
      <c r="F144" s="13" t="s">
        <v>14</v>
      </c>
      <c r="G144" s="196"/>
      <c r="H144" s="11" t="s">
        <v>55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7"/>
      <c r="E145" s="9" t="s">
        <v>7</v>
      </c>
      <c r="F145" s="13" t="s">
        <v>14</v>
      </c>
      <c r="G145" s="196"/>
      <c r="H145" s="11" t="s">
        <v>93</v>
      </c>
      <c r="I145" s="193"/>
      <c r="J145" s="12"/>
      <c r="K145" s="47"/>
    </row>
    <row r="146" spans="1:11" ht="21" customHeight="1" thickBot="1" x14ac:dyDescent="0.35">
      <c r="A146" s="201"/>
      <c r="B146" s="34"/>
      <c r="C146" s="19"/>
      <c r="D146" s="20"/>
      <c r="E146" s="20" t="s">
        <v>72</v>
      </c>
      <c r="F146" s="10" t="s">
        <v>12</v>
      </c>
      <c r="G146" s="211"/>
      <c r="H146" s="11" t="s">
        <v>28</v>
      </c>
      <c r="I146" s="204"/>
      <c r="J146" s="23"/>
      <c r="K146" s="51"/>
    </row>
    <row r="147" spans="1:11" ht="21" customHeight="1" thickTop="1" x14ac:dyDescent="0.3">
      <c r="A147" s="52"/>
      <c r="B147" s="40"/>
      <c r="C147" s="25"/>
      <c r="D147" s="26"/>
      <c r="E147" s="26"/>
      <c r="F147" s="26"/>
      <c r="G147" s="26"/>
      <c r="H147" s="27"/>
      <c r="I147" s="26"/>
      <c r="J147" s="28"/>
      <c r="K147" s="53"/>
    </row>
    <row r="148" spans="1:11" ht="21" customHeight="1" x14ac:dyDescent="0.35">
      <c r="A148" s="188">
        <v>19</v>
      </c>
      <c r="B148" s="4">
        <v>44795</v>
      </c>
      <c r="C148" s="5" t="s">
        <v>20</v>
      </c>
      <c r="D148" s="46" t="s">
        <v>679</v>
      </c>
      <c r="E148" s="9" t="s">
        <v>317</v>
      </c>
      <c r="F148" s="13"/>
      <c r="G148" s="205" t="s">
        <v>32</v>
      </c>
      <c r="H148" s="11"/>
      <c r="I148" s="203" t="s">
        <v>18</v>
      </c>
      <c r="J148" s="17">
        <v>28470</v>
      </c>
      <c r="K148" s="50">
        <f>SUM(K140,J148)</f>
        <v>316879</v>
      </c>
    </row>
    <row r="149" spans="1:11" ht="21" customHeight="1" x14ac:dyDescent="0.3">
      <c r="A149" s="189"/>
      <c r="B149" s="7"/>
      <c r="C149" s="8"/>
      <c r="D149" s="46" t="s">
        <v>122</v>
      </c>
      <c r="E149" s="9" t="s">
        <v>21</v>
      </c>
      <c r="F149" s="10"/>
      <c r="G149" s="196"/>
      <c r="H149" s="11"/>
      <c r="I149" s="193"/>
      <c r="J149" s="12"/>
      <c r="K149" s="47"/>
    </row>
    <row r="150" spans="1:11" ht="21" customHeight="1" x14ac:dyDescent="0.3">
      <c r="A150" s="189"/>
      <c r="B150" s="7"/>
      <c r="C150" s="8"/>
      <c r="D150" s="7"/>
      <c r="E150" s="9" t="s">
        <v>4</v>
      </c>
      <c r="F150" s="10"/>
      <c r="G150" s="196"/>
      <c r="H150" s="11"/>
      <c r="I150" s="193"/>
      <c r="J150" s="12"/>
      <c r="K150" s="47"/>
    </row>
    <row r="151" spans="1:11" ht="21" customHeight="1" x14ac:dyDescent="0.3">
      <c r="A151" s="189"/>
      <c r="B151" s="7"/>
      <c r="C151" s="8"/>
      <c r="D151" s="9"/>
      <c r="E151" s="9" t="s">
        <v>5</v>
      </c>
      <c r="F151" s="13" t="s">
        <v>14</v>
      </c>
      <c r="G151" s="196"/>
      <c r="H151" s="11" t="s">
        <v>142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6</v>
      </c>
      <c r="F152" s="13" t="s">
        <v>14</v>
      </c>
      <c r="G152" s="196"/>
      <c r="H152" s="11" t="s">
        <v>13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7"/>
      <c r="E153" s="9" t="s">
        <v>7</v>
      </c>
      <c r="F153" s="13" t="s">
        <v>14</v>
      </c>
      <c r="G153" s="196"/>
      <c r="H153" s="11" t="s">
        <v>57</v>
      </c>
      <c r="I153" s="193"/>
      <c r="J153" s="12"/>
      <c r="K153" s="47"/>
    </row>
    <row r="154" spans="1:11" ht="21" customHeight="1" thickBot="1" x14ac:dyDescent="0.35">
      <c r="A154" s="201"/>
      <c r="B154" s="34"/>
      <c r="C154" s="19"/>
      <c r="D154" s="20"/>
      <c r="E154" s="20" t="s">
        <v>72</v>
      </c>
      <c r="F154" s="13" t="s">
        <v>14</v>
      </c>
      <c r="G154" s="211"/>
      <c r="H154" s="11" t="s">
        <v>680</v>
      </c>
      <c r="I154" s="204"/>
      <c r="J154" s="23"/>
      <c r="K154" s="51"/>
    </row>
    <row r="155" spans="1:11" ht="21" customHeight="1" thickTop="1" x14ac:dyDescent="0.3">
      <c r="A155" s="52"/>
      <c r="B155" s="40"/>
      <c r="C155" s="25"/>
      <c r="D155" s="26"/>
      <c r="E155" s="26"/>
      <c r="F155" s="26"/>
      <c r="G155" s="26"/>
      <c r="H155" s="27"/>
      <c r="I155" s="26"/>
      <c r="J155" s="28"/>
      <c r="K155" s="53"/>
    </row>
    <row r="156" spans="1:11" ht="21" customHeight="1" x14ac:dyDescent="0.35">
      <c r="A156" s="188">
        <v>20</v>
      </c>
      <c r="B156" s="4">
        <v>44795</v>
      </c>
      <c r="C156" s="5" t="s">
        <v>66</v>
      </c>
      <c r="D156" s="46" t="s">
        <v>681</v>
      </c>
      <c r="E156" s="9" t="s">
        <v>317</v>
      </c>
      <c r="F156" s="13"/>
      <c r="G156" s="205" t="s">
        <v>32</v>
      </c>
      <c r="H156" s="11"/>
      <c r="I156" s="203" t="s">
        <v>18</v>
      </c>
      <c r="J156" s="17">
        <v>22447</v>
      </c>
      <c r="K156" s="50">
        <f>SUM(K148,J156)</f>
        <v>339326</v>
      </c>
    </row>
    <row r="157" spans="1:11" ht="21" customHeight="1" x14ac:dyDescent="0.3">
      <c r="A157" s="189"/>
      <c r="B157" s="7"/>
      <c r="C157" s="8"/>
      <c r="D157" s="46" t="s">
        <v>682</v>
      </c>
      <c r="E157" s="9" t="s">
        <v>21</v>
      </c>
      <c r="F157" s="10" t="s">
        <v>12</v>
      </c>
      <c r="G157" s="196"/>
      <c r="H157" s="11" t="s">
        <v>15</v>
      </c>
      <c r="I157" s="193"/>
      <c r="J157" s="12"/>
      <c r="K157" s="47"/>
    </row>
    <row r="158" spans="1:11" ht="21" customHeight="1" x14ac:dyDescent="0.3">
      <c r="A158" s="189"/>
      <c r="B158" s="7"/>
      <c r="C158" s="8"/>
      <c r="D158" s="7"/>
      <c r="E158" s="9" t="s">
        <v>4</v>
      </c>
      <c r="F158" s="13" t="s">
        <v>14</v>
      </c>
      <c r="G158" s="196"/>
      <c r="H158" s="11" t="s">
        <v>26</v>
      </c>
      <c r="I158" s="193"/>
      <c r="J158" s="12"/>
      <c r="K158" s="47"/>
    </row>
    <row r="159" spans="1:11" ht="21" customHeight="1" x14ac:dyDescent="0.3">
      <c r="A159" s="189"/>
      <c r="B159" s="7"/>
      <c r="C159" s="8"/>
      <c r="D159" s="9"/>
      <c r="E159" s="9" t="s">
        <v>5</v>
      </c>
      <c r="F159" s="13" t="s">
        <v>14</v>
      </c>
      <c r="G159" s="196"/>
      <c r="H159" s="11" t="s">
        <v>33</v>
      </c>
      <c r="I159" s="193"/>
      <c r="J159" s="12"/>
      <c r="K159" s="47"/>
    </row>
    <row r="160" spans="1:11" ht="21" customHeight="1" x14ac:dyDescent="0.3">
      <c r="A160" s="189"/>
      <c r="B160" s="7"/>
      <c r="C160" s="8"/>
      <c r="D160" s="9"/>
      <c r="E160" s="9" t="s">
        <v>6</v>
      </c>
      <c r="F160" s="13" t="s">
        <v>14</v>
      </c>
      <c r="G160" s="196"/>
      <c r="H160" s="11" t="s">
        <v>55</v>
      </c>
      <c r="I160" s="193"/>
      <c r="J160" s="12"/>
      <c r="K160" s="47"/>
    </row>
    <row r="161" spans="1:11" ht="21" customHeight="1" x14ac:dyDescent="0.3">
      <c r="A161" s="189"/>
      <c r="B161" s="7"/>
      <c r="C161" s="8"/>
      <c r="D161" s="7"/>
      <c r="E161" s="9" t="s">
        <v>7</v>
      </c>
      <c r="F161" s="10" t="s">
        <v>12</v>
      </c>
      <c r="G161" s="196"/>
      <c r="H161" s="11" t="s">
        <v>101</v>
      </c>
      <c r="I161" s="193"/>
      <c r="J161" s="12"/>
      <c r="K161" s="47"/>
    </row>
    <row r="162" spans="1:11" ht="21" customHeight="1" thickBot="1" x14ac:dyDescent="0.35">
      <c r="A162" s="201"/>
      <c r="B162" s="34"/>
      <c r="C162" s="19"/>
      <c r="D162" s="20"/>
      <c r="E162" s="20" t="s">
        <v>72</v>
      </c>
      <c r="F162" s="10" t="s">
        <v>12</v>
      </c>
      <c r="G162" s="211"/>
      <c r="H162" s="11" t="s">
        <v>13</v>
      </c>
      <c r="I162" s="204"/>
      <c r="J162" s="23"/>
      <c r="K162" s="51"/>
    </row>
    <row r="163" spans="1:11" ht="21" customHeight="1" thickTop="1" x14ac:dyDescent="0.3">
      <c r="A163" s="52"/>
      <c r="B163" s="40"/>
      <c r="C163" s="25"/>
      <c r="D163" s="26"/>
      <c r="E163" s="26"/>
      <c r="F163" s="26"/>
      <c r="G163" s="26"/>
      <c r="H163" s="27"/>
      <c r="I163" s="26"/>
      <c r="J163" s="28"/>
      <c r="K163" s="53"/>
    </row>
    <row r="164" spans="1:11" ht="21" customHeight="1" x14ac:dyDescent="0.35">
      <c r="A164" s="188">
        <v>21</v>
      </c>
      <c r="B164" s="4">
        <v>44796</v>
      </c>
      <c r="C164" s="5" t="s">
        <v>23</v>
      </c>
      <c r="D164" s="46" t="s">
        <v>683</v>
      </c>
      <c r="E164" s="9" t="s">
        <v>317</v>
      </c>
      <c r="F164" s="13" t="s">
        <v>14</v>
      </c>
      <c r="G164" s="206" t="s">
        <v>38</v>
      </c>
      <c r="H164" s="11" t="s">
        <v>63</v>
      </c>
      <c r="I164" s="203" t="s">
        <v>421</v>
      </c>
      <c r="J164" s="17">
        <v>13542</v>
      </c>
      <c r="K164" s="50">
        <f>SUM(K156,J164)</f>
        <v>352868</v>
      </c>
    </row>
    <row r="165" spans="1:11" ht="21" customHeight="1" x14ac:dyDescent="0.3">
      <c r="A165" s="189"/>
      <c r="B165" s="7"/>
      <c r="C165" s="8"/>
      <c r="D165" s="46" t="s">
        <v>684</v>
      </c>
      <c r="E165" s="9" t="s">
        <v>21</v>
      </c>
      <c r="F165" s="10" t="s">
        <v>12</v>
      </c>
      <c r="G165" s="212"/>
      <c r="H165" s="11" t="s">
        <v>44</v>
      </c>
      <c r="I165" s="193"/>
      <c r="J165" s="12"/>
      <c r="K165" s="47"/>
    </row>
    <row r="166" spans="1:11" ht="21" customHeight="1" x14ac:dyDescent="0.3">
      <c r="A166" s="189"/>
      <c r="B166" s="7"/>
      <c r="C166" s="8"/>
      <c r="D166" s="7"/>
      <c r="E166" s="9" t="s">
        <v>4</v>
      </c>
      <c r="F166" s="13" t="s">
        <v>14</v>
      </c>
      <c r="G166" s="212"/>
      <c r="H166" s="11" t="s">
        <v>63</v>
      </c>
      <c r="I166" s="193"/>
      <c r="J166" s="12"/>
      <c r="K166" s="47"/>
    </row>
    <row r="167" spans="1:11" ht="21" customHeight="1" x14ac:dyDescent="0.3">
      <c r="A167" s="189"/>
      <c r="B167" s="7"/>
      <c r="C167" s="8"/>
      <c r="D167" s="9"/>
      <c r="E167" s="9" t="s">
        <v>5</v>
      </c>
      <c r="F167" s="10" t="s">
        <v>12</v>
      </c>
      <c r="G167" s="212"/>
      <c r="H167" s="11" t="s">
        <v>44</v>
      </c>
      <c r="I167" s="193"/>
      <c r="J167" s="12"/>
      <c r="K167" s="47"/>
    </row>
    <row r="168" spans="1:11" ht="21" customHeight="1" x14ac:dyDescent="0.3">
      <c r="A168" s="189"/>
      <c r="B168" s="7"/>
      <c r="C168" s="8"/>
      <c r="D168" s="9"/>
      <c r="E168" s="9" t="s">
        <v>6</v>
      </c>
      <c r="F168" s="13" t="s">
        <v>14</v>
      </c>
      <c r="G168" s="212"/>
      <c r="H168" s="11" t="s">
        <v>56</v>
      </c>
      <c r="I168" s="193"/>
      <c r="J168" s="12"/>
      <c r="K168" s="47"/>
    </row>
    <row r="169" spans="1:11" ht="21" customHeight="1" x14ac:dyDescent="0.3">
      <c r="A169" s="189"/>
      <c r="B169" s="7"/>
      <c r="C169" s="8"/>
      <c r="D169" s="7"/>
      <c r="E169" s="9" t="s">
        <v>7</v>
      </c>
      <c r="F169" s="10" t="s">
        <v>12</v>
      </c>
      <c r="G169" s="212"/>
      <c r="H169" s="11" t="s">
        <v>44</v>
      </c>
      <c r="I169" s="193"/>
      <c r="J169" s="12"/>
      <c r="K169" s="47"/>
    </row>
    <row r="170" spans="1:11" ht="21" customHeight="1" thickBot="1" x14ac:dyDescent="0.35">
      <c r="A170" s="201"/>
      <c r="B170" s="34"/>
      <c r="C170" s="19"/>
      <c r="D170" s="20"/>
      <c r="E170" s="20" t="s">
        <v>72</v>
      </c>
      <c r="F170" s="13" t="s">
        <v>14</v>
      </c>
      <c r="G170" s="213"/>
      <c r="H170" s="11" t="s">
        <v>33</v>
      </c>
      <c r="I170" s="204"/>
      <c r="J170" s="23"/>
      <c r="K170" s="51"/>
    </row>
    <row r="171" spans="1:11" ht="21" customHeight="1" thickTop="1" x14ac:dyDescent="0.3">
      <c r="A171" s="52"/>
      <c r="B171" s="40"/>
      <c r="C171" s="25"/>
      <c r="D171" s="26"/>
      <c r="E171" s="26"/>
      <c r="F171" s="26"/>
      <c r="G171" s="26"/>
      <c r="H171" s="27"/>
      <c r="I171" s="26"/>
      <c r="J171" s="28"/>
      <c r="K171" s="53"/>
    </row>
    <row r="172" spans="1:11" ht="21" customHeight="1" x14ac:dyDescent="0.35">
      <c r="A172" s="188">
        <v>22</v>
      </c>
      <c r="B172" s="4">
        <v>44796</v>
      </c>
      <c r="C172" s="5" t="s">
        <v>20</v>
      </c>
      <c r="D172" s="46" t="s">
        <v>685</v>
      </c>
      <c r="E172" s="9" t="s">
        <v>317</v>
      </c>
      <c r="F172" s="13"/>
      <c r="G172" s="205" t="s">
        <v>32</v>
      </c>
      <c r="H172" s="11"/>
      <c r="I172" s="203" t="s">
        <v>18</v>
      </c>
      <c r="J172" s="17">
        <v>43784</v>
      </c>
      <c r="K172" s="50">
        <f>SUM(K164,J172)</f>
        <v>396652</v>
      </c>
    </row>
    <row r="173" spans="1:11" ht="21" customHeight="1" x14ac:dyDescent="0.3">
      <c r="A173" s="189"/>
      <c r="B173" s="7"/>
      <c r="C173" s="8"/>
      <c r="D173" s="46" t="s">
        <v>350</v>
      </c>
      <c r="E173" s="9" t="s">
        <v>21</v>
      </c>
      <c r="F173" s="10"/>
      <c r="G173" s="196"/>
      <c r="H173" s="11"/>
      <c r="I173" s="193"/>
      <c r="J173" s="12"/>
      <c r="K173" s="47"/>
    </row>
    <row r="174" spans="1:11" ht="21" customHeight="1" x14ac:dyDescent="0.3">
      <c r="A174" s="189"/>
      <c r="B174" s="7"/>
      <c r="C174" s="8"/>
      <c r="D174" s="7"/>
      <c r="E174" s="9" t="s">
        <v>4</v>
      </c>
      <c r="F174" s="13" t="s">
        <v>14</v>
      </c>
      <c r="G174" s="196"/>
      <c r="H174" s="11" t="s">
        <v>27</v>
      </c>
      <c r="I174" s="193"/>
      <c r="J174" s="12"/>
      <c r="K174" s="47"/>
    </row>
    <row r="175" spans="1:11" ht="21" customHeight="1" x14ac:dyDescent="0.3">
      <c r="A175" s="189"/>
      <c r="B175" s="7"/>
      <c r="C175" s="8"/>
      <c r="D175" s="9"/>
      <c r="E175" s="9" t="s">
        <v>5</v>
      </c>
      <c r="F175" s="13" t="s">
        <v>14</v>
      </c>
      <c r="G175" s="196"/>
      <c r="H175" s="11" t="s">
        <v>65</v>
      </c>
      <c r="I175" s="193"/>
      <c r="J175" s="12"/>
      <c r="K175" s="47"/>
    </row>
    <row r="176" spans="1:11" ht="21" customHeight="1" x14ac:dyDescent="0.3">
      <c r="A176" s="189"/>
      <c r="B176" s="7"/>
      <c r="C176" s="8"/>
      <c r="D176" s="9"/>
      <c r="E176" s="9" t="s">
        <v>6</v>
      </c>
      <c r="F176" s="13" t="s">
        <v>14</v>
      </c>
      <c r="G176" s="196"/>
      <c r="H176" s="11" t="s">
        <v>93</v>
      </c>
      <c r="I176" s="193"/>
      <c r="J176" s="12"/>
      <c r="K176" s="47"/>
    </row>
    <row r="177" spans="1:11" ht="21" customHeight="1" x14ac:dyDescent="0.3">
      <c r="A177" s="189"/>
      <c r="B177" s="7"/>
      <c r="C177" s="8"/>
      <c r="D177" s="7"/>
      <c r="E177" s="9" t="s">
        <v>7</v>
      </c>
      <c r="F177" s="13" t="s">
        <v>14</v>
      </c>
      <c r="G177" s="196"/>
      <c r="H177" s="11" t="s">
        <v>93</v>
      </c>
      <c r="I177" s="193"/>
      <c r="J177" s="12"/>
      <c r="K177" s="47"/>
    </row>
    <row r="178" spans="1:11" ht="21" customHeight="1" thickBot="1" x14ac:dyDescent="0.35">
      <c r="A178" s="201"/>
      <c r="B178" s="34"/>
      <c r="C178" s="19"/>
      <c r="D178" s="20"/>
      <c r="E178" s="20" t="s">
        <v>72</v>
      </c>
      <c r="F178" s="10" t="s">
        <v>12</v>
      </c>
      <c r="G178" s="211"/>
      <c r="H178" s="11" t="s">
        <v>40</v>
      </c>
      <c r="I178" s="204"/>
      <c r="J178" s="23"/>
      <c r="K178" s="51"/>
    </row>
    <row r="179" spans="1:11" ht="21" customHeight="1" thickTop="1" x14ac:dyDescent="0.3">
      <c r="A179" s="52"/>
      <c r="B179" s="40"/>
      <c r="C179" s="25"/>
      <c r="D179" s="26"/>
      <c r="E179" s="26"/>
      <c r="F179" s="26"/>
      <c r="G179" s="26"/>
      <c r="H179" s="27"/>
      <c r="I179" s="26"/>
      <c r="J179" s="28"/>
      <c r="K179" s="53"/>
    </row>
    <row r="180" spans="1:11" ht="21" customHeight="1" x14ac:dyDescent="0.35">
      <c r="A180" s="188">
        <v>23</v>
      </c>
      <c r="B180" s="4">
        <v>44797</v>
      </c>
      <c r="C180" s="5" t="s">
        <v>23</v>
      </c>
      <c r="D180" s="46" t="s">
        <v>686</v>
      </c>
      <c r="E180" s="9" t="s">
        <v>317</v>
      </c>
      <c r="F180" s="13"/>
      <c r="G180" s="205" t="s">
        <v>32</v>
      </c>
      <c r="H180" s="11"/>
      <c r="I180" s="203" t="s">
        <v>688</v>
      </c>
      <c r="J180" s="17">
        <v>34420</v>
      </c>
      <c r="K180" s="50">
        <f>SUM(K172,J180)</f>
        <v>431072</v>
      </c>
    </row>
    <row r="181" spans="1:11" ht="21" customHeight="1" x14ac:dyDescent="0.3">
      <c r="A181" s="189"/>
      <c r="B181" s="7"/>
      <c r="C181" s="8"/>
      <c r="D181" s="46" t="s">
        <v>687</v>
      </c>
      <c r="E181" s="9" t="s">
        <v>21</v>
      </c>
      <c r="F181" s="10"/>
      <c r="G181" s="196"/>
      <c r="H181" s="11"/>
      <c r="I181" s="193"/>
      <c r="J181" s="12"/>
      <c r="K181" s="47"/>
    </row>
    <row r="182" spans="1:11" ht="21" customHeight="1" x14ac:dyDescent="0.3">
      <c r="A182" s="189"/>
      <c r="B182" s="7"/>
      <c r="C182" s="8"/>
      <c r="D182" s="7"/>
      <c r="E182" s="9" t="s">
        <v>4</v>
      </c>
      <c r="F182" s="13" t="s">
        <v>14</v>
      </c>
      <c r="G182" s="196"/>
      <c r="H182" s="11" t="s">
        <v>52</v>
      </c>
      <c r="I182" s="193"/>
      <c r="J182" s="12"/>
      <c r="K182" s="47"/>
    </row>
    <row r="183" spans="1:11" ht="21" customHeight="1" x14ac:dyDescent="0.3">
      <c r="A183" s="189"/>
      <c r="B183" s="7"/>
      <c r="C183" s="8"/>
      <c r="D183" s="9"/>
      <c r="E183" s="9" t="s">
        <v>5</v>
      </c>
      <c r="F183" s="13" t="s">
        <v>14</v>
      </c>
      <c r="G183" s="196"/>
      <c r="H183" s="11" t="s">
        <v>48</v>
      </c>
      <c r="I183" s="193"/>
      <c r="J183" s="12"/>
      <c r="K183" s="47"/>
    </row>
    <row r="184" spans="1:11" ht="21" customHeight="1" x14ac:dyDescent="0.3">
      <c r="A184" s="189"/>
      <c r="B184" s="7"/>
      <c r="C184" s="8"/>
      <c r="D184" s="9"/>
      <c r="E184" s="9" t="s">
        <v>6</v>
      </c>
      <c r="F184" s="10" t="s">
        <v>12</v>
      </c>
      <c r="G184" s="196"/>
      <c r="H184" s="11" t="s">
        <v>52</v>
      </c>
      <c r="I184" s="193"/>
      <c r="J184" s="12"/>
      <c r="K184" s="47"/>
    </row>
    <row r="185" spans="1:11" ht="21" customHeight="1" x14ac:dyDescent="0.3">
      <c r="A185" s="189"/>
      <c r="B185" s="7"/>
      <c r="C185" s="8"/>
      <c r="D185" s="7"/>
      <c r="E185" s="9" t="s">
        <v>7</v>
      </c>
      <c r="F185" s="13" t="s">
        <v>14</v>
      </c>
      <c r="G185" s="196"/>
      <c r="H185" s="11" t="s">
        <v>29</v>
      </c>
      <c r="I185" s="193"/>
      <c r="J185" s="12"/>
      <c r="K185" s="47"/>
    </row>
    <row r="186" spans="1:11" ht="21" customHeight="1" thickBot="1" x14ac:dyDescent="0.35">
      <c r="A186" s="201"/>
      <c r="B186" s="34"/>
      <c r="C186" s="19"/>
      <c r="D186" s="20"/>
      <c r="E186" s="20" t="s">
        <v>72</v>
      </c>
      <c r="F186" s="13" t="s">
        <v>14</v>
      </c>
      <c r="G186" s="211"/>
      <c r="H186" s="11" t="s">
        <v>44</v>
      </c>
      <c r="I186" s="204"/>
      <c r="J186" s="23"/>
      <c r="K186" s="51"/>
    </row>
    <row r="187" spans="1:11" ht="21" customHeight="1" thickTop="1" x14ac:dyDescent="0.3">
      <c r="A187" s="52"/>
      <c r="B187" s="40"/>
      <c r="C187" s="25"/>
      <c r="D187" s="26"/>
      <c r="E187" s="26"/>
      <c r="F187" s="26"/>
      <c r="G187" s="26"/>
      <c r="H187" s="27"/>
      <c r="I187" s="26"/>
      <c r="J187" s="28"/>
      <c r="K187" s="53"/>
    </row>
    <row r="188" spans="1:11" ht="21" customHeight="1" x14ac:dyDescent="0.35">
      <c r="A188" s="188">
        <v>24</v>
      </c>
      <c r="B188" s="4">
        <v>44797</v>
      </c>
      <c r="C188" s="5" t="s">
        <v>20</v>
      </c>
      <c r="D188" s="46" t="s">
        <v>689</v>
      </c>
      <c r="E188" s="9" t="s">
        <v>317</v>
      </c>
      <c r="F188" s="13"/>
      <c r="G188" s="205" t="s">
        <v>32</v>
      </c>
      <c r="H188" s="11"/>
      <c r="I188" s="203" t="s">
        <v>690</v>
      </c>
      <c r="J188" s="17">
        <v>32124</v>
      </c>
      <c r="K188" s="50">
        <f>SUM(K180,J188)</f>
        <v>463196</v>
      </c>
    </row>
    <row r="189" spans="1:11" ht="21" customHeight="1" x14ac:dyDescent="0.3">
      <c r="A189" s="189"/>
      <c r="B189" s="7"/>
      <c r="C189" s="8"/>
      <c r="D189" s="46" t="s">
        <v>71</v>
      </c>
      <c r="E189" s="9" t="s">
        <v>21</v>
      </c>
      <c r="F189" s="10" t="s">
        <v>12</v>
      </c>
      <c r="G189" s="196"/>
      <c r="H189" s="11" t="s">
        <v>48</v>
      </c>
      <c r="I189" s="193"/>
      <c r="J189" s="12"/>
      <c r="K189" s="47"/>
    </row>
    <row r="190" spans="1:11" ht="21" customHeight="1" x14ac:dyDescent="0.3">
      <c r="A190" s="189"/>
      <c r="B190" s="7"/>
      <c r="C190" s="8"/>
      <c r="D190" s="7"/>
      <c r="E190" s="9" t="s">
        <v>4</v>
      </c>
      <c r="F190" s="13" t="s">
        <v>14</v>
      </c>
      <c r="G190" s="196"/>
      <c r="H190" s="11" t="s">
        <v>54</v>
      </c>
      <c r="I190" s="193"/>
      <c r="J190" s="12"/>
      <c r="K190" s="47"/>
    </row>
    <row r="191" spans="1:11" ht="21" customHeight="1" x14ac:dyDescent="0.3">
      <c r="A191" s="189"/>
      <c r="B191" s="7"/>
      <c r="C191" s="8"/>
      <c r="D191" s="9"/>
      <c r="E191" s="9" t="s">
        <v>5</v>
      </c>
      <c r="F191" s="10" t="s">
        <v>12</v>
      </c>
      <c r="G191" s="196"/>
      <c r="H191" s="11" t="s">
        <v>48</v>
      </c>
      <c r="I191" s="193"/>
      <c r="J191" s="12"/>
      <c r="K191" s="47"/>
    </row>
    <row r="192" spans="1:11" ht="21" customHeight="1" x14ac:dyDescent="0.3">
      <c r="A192" s="189"/>
      <c r="B192" s="7"/>
      <c r="C192" s="8"/>
      <c r="D192" s="9"/>
      <c r="E192" s="9" t="s">
        <v>6</v>
      </c>
      <c r="F192" s="13" t="s">
        <v>14</v>
      </c>
      <c r="G192" s="196"/>
      <c r="H192" s="11" t="s">
        <v>15</v>
      </c>
      <c r="I192" s="193"/>
      <c r="J192" s="12"/>
      <c r="K192" s="47"/>
    </row>
    <row r="193" spans="1:11" ht="21" customHeight="1" x14ac:dyDescent="0.3">
      <c r="A193" s="189"/>
      <c r="B193" s="7"/>
      <c r="C193" s="8"/>
      <c r="D193" s="7"/>
      <c r="E193" s="9" t="s">
        <v>7</v>
      </c>
      <c r="F193" s="13" t="s">
        <v>14</v>
      </c>
      <c r="G193" s="196"/>
      <c r="H193" s="11" t="s">
        <v>88</v>
      </c>
      <c r="I193" s="193"/>
      <c r="J193" s="12"/>
      <c r="K193" s="47"/>
    </row>
    <row r="194" spans="1:11" ht="21" customHeight="1" thickBot="1" x14ac:dyDescent="0.35">
      <c r="A194" s="201"/>
      <c r="B194" s="34"/>
      <c r="C194" s="19"/>
      <c r="D194" s="20"/>
      <c r="E194" s="20" t="s">
        <v>72</v>
      </c>
      <c r="F194" s="13" t="s">
        <v>14</v>
      </c>
      <c r="G194" s="211"/>
      <c r="H194" s="11" t="s">
        <v>88</v>
      </c>
      <c r="I194" s="204"/>
      <c r="J194" s="23"/>
      <c r="K194" s="51"/>
    </row>
    <row r="195" spans="1:11" ht="21" customHeight="1" thickTop="1" x14ac:dyDescent="0.3">
      <c r="A195" s="52"/>
      <c r="B195" s="40"/>
      <c r="C195" s="25"/>
      <c r="D195" s="26"/>
      <c r="E195" s="26"/>
      <c r="F195" s="26"/>
      <c r="G195" s="26"/>
      <c r="H195" s="27"/>
      <c r="I195" s="26"/>
      <c r="J195" s="28"/>
      <c r="K195" s="53"/>
    </row>
    <row r="196" spans="1:11" ht="21" customHeight="1" x14ac:dyDescent="0.35">
      <c r="A196" s="188">
        <v>25</v>
      </c>
      <c r="B196" s="4">
        <v>44798</v>
      </c>
      <c r="C196" s="5" t="s">
        <v>23</v>
      </c>
      <c r="D196" s="46" t="s">
        <v>691</v>
      </c>
      <c r="E196" s="9" t="s">
        <v>317</v>
      </c>
      <c r="F196" s="13"/>
      <c r="G196" s="205" t="s">
        <v>32</v>
      </c>
      <c r="H196" s="11"/>
      <c r="I196" s="203" t="s">
        <v>688</v>
      </c>
      <c r="J196" s="17">
        <v>36619</v>
      </c>
      <c r="K196" s="50">
        <f>SUM(K188,J196)</f>
        <v>499815</v>
      </c>
    </row>
    <row r="197" spans="1:11" ht="21" customHeight="1" x14ac:dyDescent="0.3">
      <c r="A197" s="189"/>
      <c r="B197" s="7"/>
      <c r="C197" s="8"/>
      <c r="D197" s="46" t="s">
        <v>692</v>
      </c>
      <c r="E197" s="9" t="s">
        <v>21</v>
      </c>
      <c r="F197" s="10"/>
      <c r="G197" s="196"/>
      <c r="H197" s="11"/>
      <c r="I197" s="193"/>
      <c r="J197" s="12"/>
      <c r="K197" s="47"/>
    </row>
    <row r="198" spans="1:11" ht="21" customHeight="1" x14ac:dyDescent="0.3">
      <c r="A198" s="189"/>
      <c r="B198" s="7"/>
      <c r="C198" s="8"/>
      <c r="D198" s="7"/>
      <c r="E198" s="9" t="s">
        <v>4</v>
      </c>
      <c r="F198" s="13"/>
      <c r="G198" s="196"/>
      <c r="H198" s="11"/>
      <c r="I198" s="193"/>
      <c r="J198" s="12"/>
      <c r="K198" s="47"/>
    </row>
    <row r="199" spans="1:11" ht="21" customHeight="1" x14ac:dyDescent="0.3">
      <c r="A199" s="189"/>
      <c r="B199" s="7"/>
      <c r="C199" s="8"/>
      <c r="D199" s="9"/>
      <c r="E199" s="9" t="s">
        <v>5</v>
      </c>
      <c r="F199" s="13" t="s">
        <v>14</v>
      </c>
      <c r="G199" s="196"/>
      <c r="H199" s="11" t="s">
        <v>133</v>
      </c>
      <c r="I199" s="193"/>
      <c r="J199" s="12"/>
      <c r="K199" s="47"/>
    </row>
    <row r="200" spans="1:11" ht="21" customHeight="1" x14ac:dyDescent="0.3">
      <c r="A200" s="189"/>
      <c r="B200" s="7"/>
      <c r="C200" s="8"/>
      <c r="D200" s="9"/>
      <c r="E200" s="9" t="s">
        <v>6</v>
      </c>
      <c r="F200" s="13" t="s">
        <v>14</v>
      </c>
      <c r="G200" s="196"/>
      <c r="H200" s="11" t="s">
        <v>47</v>
      </c>
      <c r="I200" s="193"/>
      <c r="J200" s="12"/>
      <c r="K200" s="47"/>
    </row>
    <row r="201" spans="1:11" ht="21" customHeight="1" x14ac:dyDescent="0.3">
      <c r="A201" s="189"/>
      <c r="B201" s="7"/>
      <c r="C201" s="8"/>
      <c r="D201" s="7"/>
      <c r="E201" s="9" t="s">
        <v>7</v>
      </c>
      <c r="F201" s="13" t="s">
        <v>14</v>
      </c>
      <c r="G201" s="196"/>
      <c r="H201" s="11" t="s">
        <v>52</v>
      </c>
      <c r="I201" s="193"/>
      <c r="J201" s="12"/>
      <c r="K201" s="47"/>
    </row>
    <row r="202" spans="1:11" ht="21" customHeight="1" thickBot="1" x14ac:dyDescent="0.35">
      <c r="A202" s="201"/>
      <c r="B202" s="34"/>
      <c r="C202" s="19"/>
      <c r="D202" s="20"/>
      <c r="E202" s="20" t="s">
        <v>72</v>
      </c>
      <c r="F202" s="13" t="s">
        <v>14</v>
      </c>
      <c r="G202" s="211"/>
      <c r="H202" s="11" t="s">
        <v>606</v>
      </c>
      <c r="I202" s="204"/>
      <c r="J202" s="23"/>
      <c r="K202" s="51"/>
    </row>
    <row r="203" spans="1:11" ht="21" customHeight="1" thickTop="1" x14ac:dyDescent="0.3">
      <c r="A203" s="52"/>
      <c r="B203" s="40"/>
      <c r="C203" s="25"/>
      <c r="D203" s="26"/>
      <c r="E203" s="26"/>
      <c r="F203" s="26"/>
      <c r="G203" s="26"/>
      <c r="H203" s="27"/>
      <c r="I203" s="26"/>
      <c r="J203" s="28"/>
      <c r="K203" s="53"/>
    </row>
    <row r="204" spans="1:11" ht="21" customHeight="1" x14ac:dyDescent="0.35">
      <c r="A204" s="188">
        <v>26</v>
      </c>
      <c r="B204" s="4">
        <v>44798</v>
      </c>
      <c r="C204" s="5" t="s">
        <v>66</v>
      </c>
      <c r="D204" s="46" t="s">
        <v>693</v>
      </c>
      <c r="E204" s="9" t="s">
        <v>317</v>
      </c>
      <c r="F204" s="13"/>
      <c r="G204" s="202" t="s">
        <v>43</v>
      </c>
      <c r="H204" s="11"/>
      <c r="I204" s="203" t="s">
        <v>690</v>
      </c>
      <c r="J204" s="17">
        <v>4945</v>
      </c>
      <c r="K204" s="50">
        <f>SUM(K196,J204)</f>
        <v>504760</v>
      </c>
    </row>
    <row r="205" spans="1:11" ht="21" customHeight="1" x14ac:dyDescent="0.3">
      <c r="A205" s="189"/>
      <c r="B205" s="7"/>
      <c r="C205" s="8"/>
      <c r="D205" s="46" t="s">
        <v>694</v>
      </c>
      <c r="E205" s="9" t="s">
        <v>21</v>
      </c>
      <c r="F205" s="10"/>
      <c r="G205" s="214"/>
      <c r="H205" s="11"/>
      <c r="I205" s="193"/>
      <c r="J205" s="12"/>
      <c r="K205" s="47"/>
    </row>
    <row r="206" spans="1:11" ht="21" customHeight="1" x14ac:dyDescent="0.3">
      <c r="A206" s="189"/>
      <c r="B206" s="7"/>
      <c r="C206" s="8"/>
      <c r="D206" s="7"/>
      <c r="E206" s="9" t="s">
        <v>4</v>
      </c>
      <c r="F206" s="13"/>
      <c r="G206" s="214"/>
      <c r="H206" s="11"/>
      <c r="I206" s="193"/>
      <c r="J206" s="12"/>
      <c r="K206" s="47"/>
    </row>
    <row r="207" spans="1:11" ht="21" customHeight="1" x14ac:dyDescent="0.3">
      <c r="A207" s="189"/>
      <c r="B207" s="7"/>
      <c r="C207" s="8"/>
      <c r="D207" s="9"/>
      <c r="E207" s="9" t="s">
        <v>5</v>
      </c>
      <c r="F207" s="13" t="s">
        <v>14</v>
      </c>
      <c r="G207" s="214"/>
      <c r="H207" s="11" t="s">
        <v>55</v>
      </c>
      <c r="I207" s="193"/>
      <c r="J207" s="12"/>
      <c r="K207" s="47"/>
    </row>
    <row r="208" spans="1:11" ht="21" customHeight="1" x14ac:dyDescent="0.3">
      <c r="A208" s="189"/>
      <c r="B208" s="7"/>
      <c r="C208" s="8"/>
      <c r="D208" s="9"/>
      <c r="E208" s="9" t="s">
        <v>6</v>
      </c>
      <c r="F208" s="10" t="s">
        <v>12</v>
      </c>
      <c r="G208" s="214"/>
      <c r="H208" s="11" t="s">
        <v>101</v>
      </c>
      <c r="I208" s="193"/>
      <c r="J208" s="12"/>
      <c r="K208" s="47"/>
    </row>
    <row r="209" spans="1:11" ht="21" customHeight="1" x14ac:dyDescent="0.3">
      <c r="A209" s="189"/>
      <c r="B209" s="7"/>
      <c r="C209" s="8"/>
      <c r="D209" s="7"/>
      <c r="E209" s="9" t="s">
        <v>7</v>
      </c>
      <c r="F209" s="10" t="s">
        <v>12</v>
      </c>
      <c r="G209" s="214"/>
      <c r="H209" s="11" t="s">
        <v>29</v>
      </c>
      <c r="I209" s="193"/>
      <c r="J209" s="12"/>
      <c r="K209" s="47"/>
    </row>
    <row r="210" spans="1:11" ht="21" customHeight="1" thickBot="1" x14ac:dyDescent="0.35">
      <c r="A210" s="201"/>
      <c r="B210" s="34"/>
      <c r="C210" s="19"/>
      <c r="D210" s="20"/>
      <c r="E210" s="20" t="s">
        <v>72</v>
      </c>
      <c r="F210" s="65" t="s">
        <v>77</v>
      </c>
      <c r="G210" s="214"/>
      <c r="H210" s="11" t="s">
        <v>606</v>
      </c>
      <c r="I210" s="204"/>
      <c r="J210" s="23"/>
      <c r="K210" s="51"/>
    </row>
    <row r="211" spans="1:11" ht="21" customHeight="1" thickTop="1" x14ac:dyDescent="0.3">
      <c r="A211" s="52"/>
      <c r="B211" s="40"/>
      <c r="C211" s="25"/>
      <c r="D211" s="26"/>
      <c r="E211" s="26"/>
      <c r="F211" s="26"/>
      <c r="G211" s="26"/>
      <c r="H211" s="27"/>
      <c r="I211" s="26"/>
      <c r="J211" s="28"/>
      <c r="K211" s="53"/>
    </row>
    <row r="212" spans="1:11" ht="21" customHeight="1" x14ac:dyDescent="0.35">
      <c r="A212" s="188">
        <v>27</v>
      </c>
      <c r="B212" s="4">
        <v>44800</v>
      </c>
      <c r="C212" s="5" t="s">
        <v>23</v>
      </c>
      <c r="D212" s="46" t="s">
        <v>697</v>
      </c>
      <c r="E212" s="9" t="s">
        <v>317</v>
      </c>
      <c r="F212" s="13"/>
      <c r="G212" s="205" t="s">
        <v>32</v>
      </c>
      <c r="H212" s="11"/>
      <c r="I212" s="203" t="s">
        <v>699</v>
      </c>
      <c r="J212" s="17">
        <v>35939</v>
      </c>
      <c r="K212" s="50">
        <f>SUM(K204,J212)</f>
        <v>540699</v>
      </c>
    </row>
    <row r="213" spans="1:11" ht="21" customHeight="1" x14ac:dyDescent="0.3">
      <c r="A213" s="189"/>
      <c r="B213" s="7"/>
      <c r="C213" s="8"/>
      <c r="D213" s="46" t="s">
        <v>698</v>
      </c>
      <c r="E213" s="9" t="s">
        <v>21</v>
      </c>
      <c r="F213" s="10"/>
      <c r="G213" s="196"/>
      <c r="H213" s="11"/>
      <c r="I213" s="193"/>
      <c r="J213" s="12"/>
      <c r="K213" s="47"/>
    </row>
    <row r="214" spans="1:11" ht="21" customHeight="1" x14ac:dyDescent="0.3">
      <c r="A214" s="189"/>
      <c r="B214" s="7"/>
      <c r="C214" s="8"/>
      <c r="D214" s="7"/>
      <c r="E214" s="9" t="s">
        <v>4</v>
      </c>
      <c r="F214" s="13" t="s">
        <v>14</v>
      </c>
      <c r="G214" s="196"/>
      <c r="H214" s="11" t="s">
        <v>56</v>
      </c>
      <c r="I214" s="193"/>
      <c r="J214" s="12"/>
      <c r="K214" s="47"/>
    </row>
    <row r="215" spans="1:11" ht="21" customHeight="1" x14ac:dyDescent="0.3">
      <c r="A215" s="189"/>
      <c r="B215" s="7"/>
      <c r="C215" s="8"/>
      <c r="D215" s="9"/>
      <c r="E215" s="9" t="s">
        <v>5</v>
      </c>
      <c r="F215" s="13" t="s">
        <v>14</v>
      </c>
      <c r="G215" s="196"/>
      <c r="H215" s="11" t="s">
        <v>26</v>
      </c>
      <c r="I215" s="193"/>
      <c r="J215" s="12"/>
      <c r="K215" s="47"/>
    </row>
    <row r="216" spans="1:11" ht="21" customHeight="1" x14ac:dyDescent="0.3">
      <c r="A216" s="189"/>
      <c r="B216" s="7"/>
      <c r="C216" s="8"/>
      <c r="D216" s="9"/>
      <c r="E216" s="9" t="s">
        <v>6</v>
      </c>
      <c r="F216" s="13" t="s">
        <v>14</v>
      </c>
      <c r="G216" s="196"/>
      <c r="H216" s="11" t="s">
        <v>25</v>
      </c>
      <c r="I216" s="193"/>
      <c r="J216" s="12"/>
      <c r="K216" s="47"/>
    </row>
    <row r="217" spans="1:11" ht="21" customHeight="1" x14ac:dyDescent="0.3">
      <c r="A217" s="189"/>
      <c r="B217" s="7"/>
      <c r="C217" s="8"/>
      <c r="D217" s="7"/>
      <c r="E217" s="9" t="s">
        <v>7</v>
      </c>
      <c r="F217" s="13" t="s">
        <v>14</v>
      </c>
      <c r="G217" s="196"/>
      <c r="H217" s="11" t="s">
        <v>52</v>
      </c>
      <c r="I217" s="193"/>
      <c r="J217" s="12"/>
      <c r="K217" s="47"/>
    </row>
    <row r="218" spans="1:11" ht="21" customHeight="1" thickBot="1" x14ac:dyDescent="0.35">
      <c r="A218" s="201"/>
      <c r="B218" s="34"/>
      <c r="C218" s="19"/>
      <c r="D218" s="20"/>
      <c r="E218" s="20" t="s">
        <v>72</v>
      </c>
      <c r="F218" s="10" t="s">
        <v>12</v>
      </c>
      <c r="G218" s="211"/>
      <c r="H218" s="11" t="s">
        <v>88</v>
      </c>
      <c r="I218" s="204"/>
      <c r="J218" s="23"/>
      <c r="K218" s="51"/>
    </row>
    <row r="219" spans="1:11" ht="21" customHeight="1" thickTop="1" x14ac:dyDescent="0.3">
      <c r="A219" s="52"/>
      <c r="B219" s="40"/>
      <c r="C219" s="25"/>
      <c r="D219" s="26"/>
      <c r="E219" s="26"/>
      <c r="F219" s="26"/>
      <c r="G219" s="26"/>
      <c r="H219" s="27"/>
      <c r="I219" s="26"/>
      <c r="J219" s="28"/>
      <c r="K219" s="53"/>
    </row>
    <row r="220" spans="1:11" ht="21" customHeight="1" x14ac:dyDescent="0.35">
      <c r="A220" s="188">
        <v>28</v>
      </c>
      <c r="B220" s="4">
        <v>44802</v>
      </c>
      <c r="C220" s="5" t="s">
        <v>35</v>
      </c>
      <c r="D220" s="46" t="s">
        <v>700</v>
      </c>
      <c r="E220" s="9" t="s">
        <v>317</v>
      </c>
      <c r="F220" s="13"/>
      <c r="G220" s="205" t="s">
        <v>32</v>
      </c>
      <c r="H220" s="11"/>
      <c r="I220" s="203" t="s">
        <v>690</v>
      </c>
      <c r="J220" s="17">
        <v>44490</v>
      </c>
      <c r="K220" s="50">
        <f>SUM(K212,J220)</f>
        <v>585189</v>
      </c>
    </row>
    <row r="221" spans="1:11" ht="21" customHeight="1" x14ac:dyDescent="0.3">
      <c r="A221" s="189"/>
      <c r="B221" s="7"/>
      <c r="C221" s="8"/>
      <c r="D221" s="46" t="s">
        <v>262</v>
      </c>
      <c r="E221" s="9" t="s">
        <v>21</v>
      </c>
      <c r="F221" s="10"/>
      <c r="G221" s="196"/>
      <c r="H221" s="11"/>
      <c r="I221" s="193"/>
      <c r="J221" s="12"/>
      <c r="K221" s="47"/>
    </row>
    <row r="222" spans="1:11" ht="21" customHeight="1" x14ac:dyDescent="0.3">
      <c r="A222" s="189"/>
      <c r="B222" s="7"/>
      <c r="C222" s="8"/>
      <c r="D222" s="7"/>
      <c r="E222" s="9" t="s">
        <v>4</v>
      </c>
      <c r="F222" s="13" t="s">
        <v>14</v>
      </c>
      <c r="G222" s="196"/>
      <c r="H222" s="11" t="s">
        <v>65</v>
      </c>
      <c r="I222" s="193"/>
      <c r="J222" s="12"/>
      <c r="K222" s="47"/>
    </row>
    <row r="223" spans="1:11" ht="21" customHeight="1" x14ac:dyDescent="0.3">
      <c r="A223" s="189"/>
      <c r="B223" s="7"/>
      <c r="C223" s="8"/>
      <c r="D223" s="9"/>
      <c r="E223" s="9" t="s">
        <v>5</v>
      </c>
      <c r="F223" s="13" t="s">
        <v>14</v>
      </c>
      <c r="G223" s="196"/>
      <c r="H223" s="11" t="s">
        <v>63</v>
      </c>
      <c r="I223" s="193"/>
      <c r="J223" s="12"/>
      <c r="K223" s="47"/>
    </row>
    <row r="224" spans="1:11" ht="21" customHeight="1" x14ac:dyDescent="0.3">
      <c r="A224" s="189"/>
      <c r="B224" s="7"/>
      <c r="C224" s="8"/>
      <c r="D224" s="9"/>
      <c r="E224" s="9" t="s">
        <v>6</v>
      </c>
      <c r="F224" s="10" t="s">
        <v>12</v>
      </c>
      <c r="G224" s="196"/>
      <c r="H224" s="11" t="s">
        <v>88</v>
      </c>
      <c r="I224" s="193"/>
      <c r="J224" s="12"/>
      <c r="K224" s="47"/>
    </row>
    <row r="225" spans="1:11" ht="21" customHeight="1" x14ac:dyDescent="0.3">
      <c r="A225" s="189"/>
      <c r="B225" s="7"/>
      <c r="C225" s="8"/>
      <c r="D225" s="7"/>
      <c r="E225" s="9" t="s">
        <v>7</v>
      </c>
      <c r="F225" s="13" t="s">
        <v>14</v>
      </c>
      <c r="G225" s="196"/>
      <c r="H225" s="11" t="s">
        <v>63</v>
      </c>
      <c r="I225" s="193"/>
      <c r="J225" s="12"/>
      <c r="K225" s="47"/>
    </row>
    <row r="226" spans="1:11" ht="21" customHeight="1" thickBot="1" x14ac:dyDescent="0.35">
      <c r="A226" s="201"/>
      <c r="B226" s="34"/>
      <c r="C226" s="19"/>
      <c r="D226" s="20"/>
      <c r="E226" s="20" t="s">
        <v>72</v>
      </c>
      <c r="F226" s="13" t="s">
        <v>14</v>
      </c>
      <c r="G226" s="211"/>
      <c r="H226" s="11" t="s">
        <v>52</v>
      </c>
      <c r="I226" s="204"/>
      <c r="J226" s="23"/>
      <c r="K226" s="51"/>
    </row>
    <row r="227" spans="1:11" ht="21" customHeight="1" thickTop="1" x14ac:dyDescent="0.3">
      <c r="A227" s="52"/>
      <c r="B227" s="40"/>
      <c r="C227" s="25"/>
      <c r="D227" s="26"/>
      <c r="E227" s="26"/>
      <c r="F227" s="26"/>
      <c r="G227" s="26"/>
      <c r="H227" s="27"/>
      <c r="I227" s="26"/>
      <c r="J227" s="28"/>
      <c r="K227" s="53"/>
    </row>
    <row r="228" spans="1:11" ht="21" customHeight="1" x14ac:dyDescent="0.35">
      <c r="A228" s="188">
        <v>29</v>
      </c>
      <c r="B228" s="4">
        <v>44802</v>
      </c>
      <c r="C228" s="5" t="s">
        <v>23</v>
      </c>
      <c r="D228" s="46" t="s">
        <v>701</v>
      </c>
      <c r="E228" s="9" t="s">
        <v>317</v>
      </c>
      <c r="F228" s="13"/>
      <c r="G228" s="206" t="s">
        <v>38</v>
      </c>
      <c r="H228" s="11"/>
      <c r="I228" s="203" t="s">
        <v>690</v>
      </c>
      <c r="J228" s="17">
        <v>9679</v>
      </c>
      <c r="K228" s="50">
        <f>SUM(K220,J228)</f>
        <v>594868</v>
      </c>
    </row>
    <row r="229" spans="1:11" ht="21" customHeight="1" x14ac:dyDescent="0.3">
      <c r="A229" s="189"/>
      <c r="B229" s="7"/>
      <c r="C229" s="8"/>
      <c r="D229" s="46" t="s">
        <v>675</v>
      </c>
      <c r="E229" s="9" t="s">
        <v>21</v>
      </c>
      <c r="F229" s="10"/>
      <c r="G229" s="212"/>
      <c r="H229" s="11"/>
      <c r="I229" s="193"/>
      <c r="J229" s="12"/>
      <c r="K229" s="47"/>
    </row>
    <row r="230" spans="1:11" ht="21" customHeight="1" x14ac:dyDescent="0.3">
      <c r="A230" s="189"/>
      <c r="B230" s="7"/>
      <c r="C230" s="8"/>
      <c r="D230" s="7"/>
      <c r="E230" s="9" t="s">
        <v>4</v>
      </c>
      <c r="F230" s="13"/>
      <c r="G230" s="212"/>
      <c r="H230" s="11"/>
      <c r="I230" s="193"/>
      <c r="J230" s="12"/>
      <c r="K230" s="47"/>
    </row>
    <row r="231" spans="1:11" ht="21" customHeight="1" x14ac:dyDescent="0.3">
      <c r="A231" s="189"/>
      <c r="B231" s="7"/>
      <c r="C231" s="8"/>
      <c r="D231" s="9"/>
      <c r="E231" s="9" t="s">
        <v>5</v>
      </c>
      <c r="F231" s="13" t="s">
        <v>14</v>
      </c>
      <c r="G231" s="212"/>
      <c r="H231" s="11" t="s">
        <v>33</v>
      </c>
      <c r="I231" s="193"/>
      <c r="J231" s="12"/>
      <c r="K231" s="47"/>
    </row>
    <row r="232" spans="1:11" ht="21" customHeight="1" x14ac:dyDescent="0.3">
      <c r="A232" s="189"/>
      <c r="B232" s="7"/>
      <c r="C232" s="8"/>
      <c r="D232" s="9"/>
      <c r="E232" s="9" t="s">
        <v>6</v>
      </c>
      <c r="F232" s="10" t="s">
        <v>12</v>
      </c>
      <c r="G232" s="212"/>
      <c r="H232" s="11" t="s">
        <v>29</v>
      </c>
      <c r="I232" s="193"/>
      <c r="J232" s="12"/>
      <c r="K232" s="47"/>
    </row>
    <row r="233" spans="1:11" ht="21" customHeight="1" x14ac:dyDescent="0.3">
      <c r="A233" s="189"/>
      <c r="B233" s="7"/>
      <c r="C233" s="8"/>
      <c r="D233" s="7"/>
      <c r="E233" s="9" t="s">
        <v>7</v>
      </c>
      <c r="F233" s="13" t="s">
        <v>14</v>
      </c>
      <c r="G233" s="212"/>
      <c r="H233" s="11" t="s">
        <v>101</v>
      </c>
      <c r="I233" s="193"/>
      <c r="J233" s="12"/>
      <c r="K233" s="47"/>
    </row>
    <row r="234" spans="1:11" ht="21" customHeight="1" thickBot="1" x14ac:dyDescent="0.35">
      <c r="A234" s="201"/>
      <c r="B234" s="34"/>
      <c r="C234" s="19"/>
      <c r="D234" s="20"/>
      <c r="E234" s="20" t="s">
        <v>72</v>
      </c>
      <c r="F234" s="13" t="s">
        <v>14</v>
      </c>
      <c r="G234" s="213"/>
      <c r="H234" s="11" t="s">
        <v>55</v>
      </c>
      <c r="I234" s="204"/>
      <c r="J234" s="23"/>
      <c r="K234" s="51"/>
    </row>
    <row r="235" spans="1:11" ht="21" customHeight="1" thickTop="1" x14ac:dyDescent="0.3">
      <c r="A235" s="52"/>
      <c r="B235" s="40"/>
      <c r="C235" s="25"/>
      <c r="D235" s="26"/>
      <c r="E235" s="26"/>
      <c r="F235" s="26"/>
      <c r="G235" s="26"/>
      <c r="H235" s="27"/>
      <c r="I235" s="26"/>
      <c r="J235" s="28"/>
      <c r="K235" s="53"/>
    </row>
    <row r="236" spans="1:11" ht="21" customHeight="1" x14ac:dyDescent="0.35">
      <c r="A236" s="188">
        <v>30</v>
      </c>
      <c r="B236" s="4">
        <v>44803</v>
      </c>
      <c r="C236" s="5" t="s">
        <v>35</v>
      </c>
      <c r="D236" s="46" t="s">
        <v>704</v>
      </c>
      <c r="E236" s="9" t="s">
        <v>317</v>
      </c>
      <c r="F236" s="13"/>
      <c r="G236" s="202" t="s">
        <v>43</v>
      </c>
      <c r="H236" s="11"/>
      <c r="I236" s="203" t="s">
        <v>705</v>
      </c>
      <c r="J236" s="17">
        <v>3439</v>
      </c>
      <c r="K236" s="50">
        <f>SUM(K228,J236)</f>
        <v>598307</v>
      </c>
    </row>
    <row r="237" spans="1:11" ht="21" customHeight="1" x14ac:dyDescent="0.3">
      <c r="A237" s="189"/>
      <c r="B237" s="7"/>
      <c r="C237" s="8"/>
      <c r="D237" s="46" t="s">
        <v>594</v>
      </c>
      <c r="E237" s="9" t="s">
        <v>21</v>
      </c>
      <c r="F237" s="10"/>
      <c r="G237" s="214"/>
      <c r="H237" s="11"/>
      <c r="I237" s="193"/>
      <c r="J237" s="12"/>
      <c r="K237" s="47"/>
    </row>
    <row r="238" spans="1:11" ht="21" customHeight="1" x14ac:dyDescent="0.3">
      <c r="A238" s="189"/>
      <c r="B238" s="7"/>
      <c r="C238" s="8"/>
      <c r="D238" s="7"/>
      <c r="E238" s="9" t="s">
        <v>4</v>
      </c>
      <c r="F238" s="10" t="s">
        <v>12</v>
      </c>
      <c r="G238" s="214"/>
      <c r="H238" s="11" t="s">
        <v>45</v>
      </c>
      <c r="I238" s="193"/>
      <c r="J238" s="12"/>
      <c r="K238" s="47"/>
    </row>
    <row r="239" spans="1:11" ht="21" customHeight="1" x14ac:dyDescent="0.3">
      <c r="A239" s="189"/>
      <c r="B239" s="7"/>
      <c r="C239" s="8"/>
      <c r="D239" s="9"/>
      <c r="E239" s="9" t="s">
        <v>5</v>
      </c>
      <c r="F239" s="13" t="s">
        <v>14</v>
      </c>
      <c r="G239" s="214"/>
      <c r="H239" s="11" t="s">
        <v>606</v>
      </c>
      <c r="I239" s="193"/>
      <c r="J239" s="12"/>
      <c r="K239" s="47"/>
    </row>
    <row r="240" spans="1:11" ht="21" customHeight="1" x14ac:dyDescent="0.3">
      <c r="A240" s="189"/>
      <c r="B240" s="7"/>
      <c r="C240" s="8"/>
      <c r="D240" s="9"/>
      <c r="E240" s="9" t="s">
        <v>6</v>
      </c>
      <c r="F240" s="10" t="s">
        <v>12</v>
      </c>
      <c r="G240" s="214"/>
      <c r="H240" s="11" t="s">
        <v>47</v>
      </c>
      <c r="I240" s="193"/>
      <c r="J240" s="12"/>
      <c r="K240" s="47"/>
    </row>
    <row r="241" spans="1:11" ht="21" customHeight="1" x14ac:dyDescent="0.3">
      <c r="A241" s="189"/>
      <c r="B241" s="7"/>
      <c r="C241" s="8"/>
      <c r="D241" s="7"/>
      <c r="E241" s="9" t="s">
        <v>7</v>
      </c>
      <c r="F241" s="10" t="s">
        <v>12</v>
      </c>
      <c r="G241" s="214"/>
      <c r="H241" s="11" t="s">
        <v>56</v>
      </c>
      <c r="I241" s="193"/>
      <c r="J241" s="12"/>
      <c r="K241" s="47"/>
    </row>
    <row r="242" spans="1:11" ht="21" customHeight="1" thickBot="1" x14ac:dyDescent="0.35">
      <c r="A242" s="201"/>
      <c r="B242" s="34"/>
      <c r="C242" s="19"/>
      <c r="D242" s="20"/>
      <c r="E242" s="20" t="s">
        <v>72</v>
      </c>
      <c r="F242" s="10" t="s">
        <v>12</v>
      </c>
      <c r="G242" s="214"/>
      <c r="H242" s="11" t="s">
        <v>13</v>
      </c>
      <c r="I242" s="204"/>
      <c r="J242" s="23"/>
      <c r="K242" s="51"/>
    </row>
    <row r="243" spans="1:11" ht="21" customHeight="1" thickTop="1" x14ac:dyDescent="0.3">
      <c r="A243" s="52"/>
      <c r="B243" s="40"/>
      <c r="C243" s="25"/>
      <c r="D243" s="26"/>
      <c r="E243" s="26"/>
      <c r="F243" s="26"/>
      <c r="G243" s="26"/>
      <c r="H243" s="27"/>
      <c r="I243" s="26"/>
      <c r="J243" s="28"/>
      <c r="K243" s="53"/>
    </row>
    <row r="244" spans="1:11" ht="21" customHeight="1" x14ac:dyDescent="0.35">
      <c r="A244" s="188">
        <v>31</v>
      </c>
      <c r="B244" s="4">
        <v>44803</v>
      </c>
      <c r="C244" s="5" t="s">
        <v>23</v>
      </c>
      <c r="D244" s="46" t="s">
        <v>706</v>
      </c>
      <c r="E244" s="9" t="s">
        <v>317</v>
      </c>
      <c r="F244" s="13"/>
      <c r="G244" s="205" t="s">
        <v>32</v>
      </c>
      <c r="H244" s="11"/>
      <c r="I244" s="203" t="s">
        <v>705</v>
      </c>
      <c r="J244" s="17">
        <v>24473</v>
      </c>
      <c r="K244" s="50">
        <f>SUM(K236,J244)</f>
        <v>622780</v>
      </c>
    </row>
    <row r="245" spans="1:11" ht="21" customHeight="1" x14ac:dyDescent="0.3">
      <c r="A245" s="189"/>
      <c r="B245" s="7"/>
      <c r="C245" s="8"/>
      <c r="D245" s="46" t="s">
        <v>707</v>
      </c>
      <c r="E245" s="9" t="s">
        <v>21</v>
      </c>
      <c r="F245" s="13" t="s">
        <v>14</v>
      </c>
      <c r="G245" s="196"/>
      <c r="H245" s="11" t="s">
        <v>44</v>
      </c>
      <c r="I245" s="193"/>
      <c r="J245" s="12"/>
      <c r="K245" s="47"/>
    </row>
    <row r="246" spans="1:11" ht="21" customHeight="1" x14ac:dyDescent="0.3">
      <c r="A246" s="189"/>
      <c r="B246" s="7"/>
      <c r="C246" s="8"/>
      <c r="D246" s="7"/>
      <c r="E246" s="9" t="s">
        <v>4</v>
      </c>
      <c r="F246" s="10" t="s">
        <v>12</v>
      </c>
      <c r="G246" s="196"/>
      <c r="H246" s="11" t="s">
        <v>86</v>
      </c>
      <c r="I246" s="193"/>
      <c r="J246" s="12"/>
      <c r="K246" s="47"/>
    </row>
    <row r="247" spans="1:11" ht="21" customHeight="1" x14ac:dyDescent="0.3">
      <c r="A247" s="189"/>
      <c r="B247" s="7"/>
      <c r="C247" s="8"/>
      <c r="D247" s="9"/>
      <c r="E247" s="9" t="s">
        <v>5</v>
      </c>
      <c r="F247" s="13" t="s">
        <v>14</v>
      </c>
      <c r="G247" s="196"/>
      <c r="H247" s="11" t="s">
        <v>44</v>
      </c>
      <c r="I247" s="193"/>
      <c r="J247" s="12"/>
      <c r="K247" s="47"/>
    </row>
    <row r="248" spans="1:11" ht="21" customHeight="1" x14ac:dyDescent="0.3">
      <c r="A248" s="189"/>
      <c r="B248" s="7"/>
      <c r="C248" s="8"/>
      <c r="D248" s="9"/>
      <c r="E248" s="9" t="s">
        <v>6</v>
      </c>
      <c r="F248" s="13" t="s">
        <v>14</v>
      </c>
      <c r="G248" s="196"/>
      <c r="H248" s="11" t="s">
        <v>56</v>
      </c>
      <c r="I248" s="193"/>
      <c r="J248" s="12"/>
      <c r="K248" s="47"/>
    </row>
    <row r="249" spans="1:11" ht="21" customHeight="1" x14ac:dyDescent="0.3">
      <c r="A249" s="189"/>
      <c r="B249" s="7"/>
      <c r="C249" s="8"/>
      <c r="D249" s="7"/>
      <c r="E249" s="9" t="s">
        <v>7</v>
      </c>
      <c r="F249" s="10" t="s">
        <v>12</v>
      </c>
      <c r="G249" s="196"/>
      <c r="H249" s="11" t="s">
        <v>57</v>
      </c>
      <c r="I249" s="193"/>
      <c r="J249" s="12"/>
      <c r="K249" s="47"/>
    </row>
    <row r="250" spans="1:11" ht="21" customHeight="1" thickBot="1" x14ac:dyDescent="0.35">
      <c r="A250" s="201"/>
      <c r="B250" s="34"/>
      <c r="C250" s="19"/>
      <c r="D250" s="20"/>
      <c r="E250" s="20" t="s">
        <v>72</v>
      </c>
      <c r="F250" s="13" t="s">
        <v>14</v>
      </c>
      <c r="G250" s="211"/>
      <c r="H250" s="11" t="s">
        <v>52</v>
      </c>
      <c r="I250" s="204"/>
      <c r="J250" s="23"/>
      <c r="K250" s="51"/>
    </row>
    <row r="251" spans="1:11" ht="21" customHeight="1" thickTop="1" x14ac:dyDescent="0.3">
      <c r="A251" s="52"/>
      <c r="B251" s="40"/>
      <c r="C251" s="25"/>
      <c r="D251" s="26"/>
      <c r="E251" s="26"/>
      <c r="F251" s="26"/>
      <c r="G251" s="26"/>
      <c r="H251" s="27"/>
      <c r="I251" s="26"/>
      <c r="J251" s="28"/>
      <c r="K251" s="53"/>
    </row>
    <row r="252" spans="1:11" ht="21" customHeight="1" x14ac:dyDescent="0.35">
      <c r="A252" s="188">
        <v>32</v>
      </c>
      <c r="B252" s="4">
        <v>44804</v>
      </c>
      <c r="C252" s="5" t="s">
        <v>35</v>
      </c>
      <c r="D252" s="46" t="s">
        <v>708</v>
      </c>
      <c r="E252" s="9" t="s">
        <v>317</v>
      </c>
      <c r="F252" s="13"/>
      <c r="G252" s="205" t="s">
        <v>32</v>
      </c>
      <c r="H252" s="11"/>
      <c r="I252" s="203" t="s">
        <v>18</v>
      </c>
      <c r="J252" s="17">
        <v>42403</v>
      </c>
      <c r="K252" s="50">
        <f>SUM(K244,J252)</f>
        <v>665183</v>
      </c>
    </row>
    <row r="253" spans="1:11" ht="21" customHeight="1" x14ac:dyDescent="0.3">
      <c r="A253" s="189"/>
      <c r="B253" s="7"/>
      <c r="C253" s="8"/>
      <c r="D253" s="46" t="s">
        <v>709</v>
      </c>
      <c r="E253" s="9" t="s">
        <v>21</v>
      </c>
      <c r="F253" s="13"/>
      <c r="G253" s="196"/>
      <c r="H253" s="11"/>
      <c r="I253" s="193"/>
      <c r="J253" s="12"/>
      <c r="K253" s="47"/>
    </row>
    <row r="254" spans="1:11" ht="21" customHeight="1" x14ac:dyDescent="0.3">
      <c r="A254" s="189"/>
      <c r="B254" s="7"/>
      <c r="C254" s="8"/>
      <c r="D254" s="7"/>
      <c r="E254" s="9" t="s">
        <v>4</v>
      </c>
      <c r="F254" s="10"/>
      <c r="G254" s="196"/>
      <c r="H254" s="11"/>
      <c r="I254" s="193"/>
      <c r="J254" s="12"/>
      <c r="K254" s="47"/>
    </row>
    <row r="255" spans="1:11" ht="21" customHeight="1" x14ac:dyDescent="0.3">
      <c r="A255" s="189"/>
      <c r="B255" s="7"/>
      <c r="C255" s="8"/>
      <c r="D255" s="9"/>
      <c r="E255" s="9" t="s">
        <v>5</v>
      </c>
      <c r="F255" s="13" t="s">
        <v>14</v>
      </c>
      <c r="G255" s="196"/>
      <c r="H255" s="11" t="s">
        <v>56</v>
      </c>
      <c r="I255" s="193"/>
      <c r="J255" s="12"/>
      <c r="K255" s="47"/>
    </row>
    <row r="256" spans="1:11" ht="21" customHeight="1" x14ac:dyDescent="0.3">
      <c r="A256" s="189"/>
      <c r="B256" s="7"/>
      <c r="C256" s="8"/>
      <c r="D256" s="9"/>
      <c r="E256" s="9" t="s">
        <v>6</v>
      </c>
      <c r="F256" s="13" t="s">
        <v>14</v>
      </c>
      <c r="G256" s="196"/>
      <c r="H256" s="11" t="s">
        <v>44</v>
      </c>
      <c r="I256" s="193"/>
      <c r="J256" s="12"/>
      <c r="K256" s="47"/>
    </row>
    <row r="257" spans="1:11" ht="21" customHeight="1" x14ac:dyDescent="0.3">
      <c r="A257" s="189"/>
      <c r="B257" s="7"/>
      <c r="C257" s="8"/>
      <c r="D257" s="7"/>
      <c r="E257" s="9" t="s">
        <v>7</v>
      </c>
      <c r="F257" s="13" t="s">
        <v>14</v>
      </c>
      <c r="G257" s="196"/>
      <c r="H257" s="11" t="s">
        <v>65</v>
      </c>
      <c r="I257" s="193"/>
      <c r="J257" s="12"/>
      <c r="K257" s="47"/>
    </row>
    <row r="258" spans="1:11" ht="21" customHeight="1" thickBot="1" x14ac:dyDescent="0.35">
      <c r="A258" s="201"/>
      <c r="B258" s="34"/>
      <c r="C258" s="19"/>
      <c r="D258" s="20"/>
      <c r="E258" s="20" t="s">
        <v>72</v>
      </c>
      <c r="F258" s="13" t="s">
        <v>14</v>
      </c>
      <c r="G258" s="211"/>
      <c r="H258" s="11" t="s">
        <v>55</v>
      </c>
      <c r="I258" s="204"/>
      <c r="J258" s="23"/>
      <c r="K258" s="51"/>
    </row>
    <row r="259" spans="1:11" ht="21" customHeight="1" thickTop="1" x14ac:dyDescent="0.3">
      <c r="A259" s="52"/>
      <c r="B259" s="40"/>
      <c r="C259" s="25"/>
      <c r="D259" s="26"/>
      <c r="E259" s="26"/>
      <c r="F259" s="26"/>
      <c r="G259" s="26"/>
      <c r="H259" s="27"/>
      <c r="I259" s="26"/>
      <c r="J259" s="28"/>
      <c r="K259" s="53"/>
    </row>
    <row r="260" spans="1:11" ht="21" customHeight="1" x14ac:dyDescent="0.35">
      <c r="A260" s="188">
        <v>33</v>
      </c>
      <c r="B260" s="4">
        <v>44804</v>
      </c>
      <c r="C260" s="5" t="s">
        <v>23</v>
      </c>
      <c r="D260" s="46" t="s">
        <v>710</v>
      </c>
      <c r="E260" s="9" t="s">
        <v>317</v>
      </c>
      <c r="F260" s="13"/>
      <c r="G260" s="206" t="s">
        <v>38</v>
      </c>
      <c r="H260" s="11"/>
      <c r="I260" s="203" t="s">
        <v>18</v>
      </c>
      <c r="J260" s="17">
        <v>12062</v>
      </c>
      <c r="K260" s="50">
        <f>SUM(K252,J260)</f>
        <v>677245</v>
      </c>
    </row>
    <row r="261" spans="1:11" ht="21" customHeight="1" x14ac:dyDescent="0.3">
      <c r="A261" s="189"/>
      <c r="B261" s="7"/>
      <c r="C261" s="8"/>
      <c r="D261" s="46" t="s">
        <v>711</v>
      </c>
      <c r="E261" s="9" t="s">
        <v>21</v>
      </c>
      <c r="F261" s="10" t="s">
        <v>12</v>
      </c>
      <c r="G261" s="212"/>
      <c r="H261" s="11" t="s">
        <v>16</v>
      </c>
      <c r="I261" s="193"/>
      <c r="J261" s="12"/>
      <c r="K261" s="47"/>
    </row>
    <row r="262" spans="1:11" ht="21" customHeight="1" x14ac:dyDescent="0.3">
      <c r="A262" s="189"/>
      <c r="B262" s="7"/>
      <c r="C262" s="8"/>
      <c r="D262" s="7"/>
      <c r="E262" s="9" t="s">
        <v>4</v>
      </c>
      <c r="F262" s="13" t="s">
        <v>14</v>
      </c>
      <c r="G262" s="212"/>
      <c r="H262" s="11" t="s">
        <v>52</v>
      </c>
      <c r="I262" s="193"/>
      <c r="J262" s="12"/>
      <c r="K262" s="47"/>
    </row>
    <row r="263" spans="1:11" ht="21" customHeight="1" x14ac:dyDescent="0.3">
      <c r="A263" s="189"/>
      <c r="B263" s="7"/>
      <c r="C263" s="8"/>
      <c r="D263" s="9"/>
      <c r="E263" s="9" t="s">
        <v>5</v>
      </c>
      <c r="F263" s="10" t="s">
        <v>12</v>
      </c>
      <c r="G263" s="212"/>
      <c r="H263" s="11" t="s">
        <v>26</v>
      </c>
      <c r="I263" s="193"/>
      <c r="J263" s="12"/>
      <c r="K263" s="47"/>
    </row>
    <row r="264" spans="1:11" ht="21" customHeight="1" x14ac:dyDescent="0.3">
      <c r="A264" s="189"/>
      <c r="B264" s="7"/>
      <c r="C264" s="8"/>
      <c r="D264" s="9"/>
      <c r="E264" s="9" t="s">
        <v>6</v>
      </c>
      <c r="F264" s="10" t="s">
        <v>12</v>
      </c>
      <c r="G264" s="212"/>
      <c r="H264" s="11" t="s">
        <v>65</v>
      </c>
      <c r="I264" s="193"/>
      <c r="J264" s="12"/>
      <c r="K264" s="47"/>
    </row>
    <row r="265" spans="1:11" ht="21" customHeight="1" x14ac:dyDescent="0.3">
      <c r="A265" s="189"/>
      <c r="B265" s="7"/>
      <c r="C265" s="8"/>
      <c r="D265" s="7"/>
      <c r="E265" s="9" t="s">
        <v>7</v>
      </c>
      <c r="F265" s="13" t="s">
        <v>14</v>
      </c>
      <c r="G265" s="212"/>
      <c r="H265" s="11" t="s">
        <v>26</v>
      </c>
      <c r="I265" s="193"/>
      <c r="J265" s="12"/>
      <c r="K265" s="47"/>
    </row>
    <row r="266" spans="1:11" ht="21" customHeight="1" thickBot="1" x14ac:dyDescent="0.35">
      <c r="A266" s="201"/>
      <c r="B266" s="34"/>
      <c r="C266" s="19"/>
      <c r="D266" s="20"/>
      <c r="E266" s="20" t="s">
        <v>72</v>
      </c>
      <c r="F266" s="13" t="s">
        <v>14</v>
      </c>
      <c r="G266" s="213"/>
      <c r="H266" s="11" t="s">
        <v>52</v>
      </c>
      <c r="I266" s="204"/>
      <c r="J266" s="23"/>
      <c r="K266" s="51"/>
    </row>
    <row r="267" spans="1:11" ht="21" customHeight="1" thickTop="1" x14ac:dyDescent="0.3">
      <c r="A267" s="52"/>
      <c r="B267" s="40"/>
      <c r="C267" s="25"/>
      <c r="D267" s="26"/>
      <c r="E267" s="26"/>
      <c r="F267" s="26"/>
      <c r="G267" s="26"/>
      <c r="H267" s="27"/>
      <c r="I267" s="26"/>
      <c r="J267" s="28"/>
      <c r="K267" s="53"/>
    </row>
    <row r="268" spans="1:11" ht="21" customHeight="1" x14ac:dyDescent="0.3">
      <c r="B268" s="66"/>
      <c r="C268" s="67"/>
      <c r="D268" s="68"/>
      <c r="E268" s="68"/>
      <c r="F268" s="68"/>
      <c r="G268" s="68"/>
      <c r="H268" s="69"/>
      <c r="I268" s="68"/>
      <c r="J268" s="70"/>
    </row>
    <row r="269" spans="1:11" ht="19.5" thickBot="1" x14ac:dyDescent="0.35">
      <c r="B269" s="66"/>
      <c r="C269" s="67"/>
      <c r="D269" s="68"/>
      <c r="E269" s="68"/>
      <c r="F269" s="68"/>
      <c r="G269" s="68"/>
      <c r="H269" s="69"/>
      <c r="I269" s="68"/>
      <c r="J269" s="70"/>
    </row>
    <row r="270" spans="1:11" ht="39.950000000000003" customHeight="1" thickBot="1" x14ac:dyDescent="0.75">
      <c r="A270" s="215" t="s">
        <v>714</v>
      </c>
      <c r="B270" s="216"/>
      <c r="C270" s="217"/>
      <c r="D270" s="218" t="s">
        <v>712</v>
      </c>
      <c r="E270" s="219"/>
      <c r="F270" s="219"/>
      <c r="G270" s="219"/>
      <c r="H270" s="219"/>
      <c r="I270" s="219"/>
      <c r="J270" s="219"/>
      <c r="K270" s="220"/>
    </row>
    <row r="272" spans="1:11" ht="15.75" thickBot="1" x14ac:dyDescent="0.3"/>
    <row r="273" spans="1:10" ht="19.5" x14ac:dyDescent="0.3">
      <c r="A273" s="175" t="s">
        <v>784</v>
      </c>
      <c r="B273" s="176"/>
      <c r="C273" s="176"/>
      <c r="D273" s="86" t="s">
        <v>803</v>
      </c>
      <c r="E273" s="77">
        <v>33</v>
      </c>
      <c r="F273" s="80">
        <v>1</v>
      </c>
    </row>
    <row r="274" spans="1:10" ht="19.5" x14ac:dyDescent="0.3">
      <c r="A274" s="178"/>
      <c r="B274" s="179"/>
      <c r="C274" s="179"/>
      <c r="D274" s="84" t="s">
        <v>792</v>
      </c>
      <c r="E274" s="78">
        <v>17</v>
      </c>
      <c r="F274" s="81">
        <f>AVERAGE(E274*F273)/E273</f>
        <v>0.51515151515151514</v>
      </c>
    </row>
    <row r="275" spans="1:10" ht="19.5" x14ac:dyDescent="0.3">
      <c r="A275" s="178"/>
      <c r="B275" s="179"/>
      <c r="C275" s="179"/>
      <c r="D275" s="83" t="s">
        <v>793</v>
      </c>
      <c r="E275" s="78">
        <v>9</v>
      </c>
      <c r="F275" s="81">
        <f>AVERAGE(E275*F273)/E273</f>
        <v>0.27272727272727271</v>
      </c>
    </row>
    <row r="276" spans="1:10" ht="20.25" thickBot="1" x14ac:dyDescent="0.35">
      <c r="A276" s="181"/>
      <c r="B276" s="182"/>
      <c r="C276" s="182"/>
      <c r="D276" s="85" t="s">
        <v>794</v>
      </c>
      <c r="E276" s="79">
        <v>7</v>
      </c>
      <c r="F276" s="82">
        <f>AVERAGE(E276*F273)/E273</f>
        <v>0.21212121212121213</v>
      </c>
    </row>
    <row r="279" spans="1:10" ht="18.75" x14ac:dyDescent="0.3">
      <c r="F279" s="89" t="s">
        <v>838</v>
      </c>
      <c r="G279" s="90" t="s">
        <v>839</v>
      </c>
      <c r="H279" s="91" t="s">
        <v>840</v>
      </c>
      <c r="I279" s="92" t="s">
        <v>38</v>
      </c>
      <c r="J279" s="93" t="s">
        <v>841</v>
      </c>
    </row>
    <row r="280" spans="1:10" ht="18.75" x14ac:dyDescent="0.3">
      <c r="F280" s="94" t="s">
        <v>18</v>
      </c>
      <c r="G280" s="9">
        <v>7</v>
      </c>
      <c r="H280" s="9">
        <v>5</v>
      </c>
      <c r="I280" s="9">
        <v>5</v>
      </c>
      <c r="J280" s="9">
        <f>SUM(G280:I280)</f>
        <v>17</v>
      </c>
    </row>
    <row r="281" spans="1:10" ht="18.75" x14ac:dyDescent="0.3">
      <c r="F281" s="94" t="s">
        <v>853</v>
      </c>
      <c r="G281" s="9">
        <v>1</v>
      </c>
      <c r="H281" s="9">
        <v>0</v>
      </c>
      <c r="I281" s="9">
        <v>0</v>
      </c>
      <c r="J281" s="9">
        <f t="shared" ref="J281:J286" si="0">SUM(G281:I281)</f>
        <v>1</v>
      </c>
    </row>
    <row r="282" spans="1:10" ht="18.75" x14ac:dyDescent="0.3">
      <c r="F282" s="94" t="s">
        <v>652</v>
      </c>
      <c r="G282" s="9">
        <v>3</v>
      </c>
      <c r="H282" s="9">
        <v>2</v>
      </c>
      <c r="I282" s="9">
        <v>0</v>
      </c>
      <c r="J282" s="9">
        <f t="shared" si="0"/>
        <v>5</v>
      </c>
    </row>
    <row r="283" spans="1:10" ht="18.75" x14ac:dyDescent="0.3">
      <c r="F283" s="94" t="s">
        <v>854</v>
      </c>
      <c r="G283" s="9">
        <v>2</v>
      </c>
      <c r="H283" s="9">
        <v>1</v>
      </c>
      <c r="I283" s="9">
        <v>1</v>
      </c>
      <c r="J283" s="9">
        <f t="shared" si="0"/>
        <v>4</v>
      </c>
    </row>
    <row r="284" spans="1:10" ht="18.75" x14ac:dyDescent="0.3">
      <c r="F284" s="94" t="s">
        <v>856</v>
      </c>
      <c r="G284" s="9">
        <v>3</v>
      </c>
      <c r="H284" s="9">
        <v>1</v>
      </c>
      <c r="I284" s="9">
        <v>0</v>
      </c>
      <c r="J284" s="9">
        <f t="shared" si="0"/>
        <v>4</v>
      </c>
    </row>
    <row r="285" spans="1:10" ht="18.75" x14ac:dyDescent="0.3">
      <c r="F285" s="94" t="s">
        <v>855</v>
      </c>
      <c r="G285" s="9">
        <v>0</v>
      </c>
      <c r="H285" s="9">
        <v>0</v>
      </c>
      <c r="I285" s="9">
        <v>1</v>
      </c>
      <c r="J285" s="9">
        <f t="shared" si="0"/>
        <v>1</v>
      </c>
    </row>
    <row r="286" spans="1:10" ht="18.75" x14ac:dyDescent="0.3">
      <c r="F286" s="94" t="s">
        <v>702</v>
      </c>
      <c r="G286" s="9">
        <v>1</v>
      </c>
      <c r="H286" s="9">
        <v>0</v>
      </c>
      <c r="I286" s="9">
        <v>0</v>
      </c>
      <c r="J286" s="9">
        <f t="shared" si="0"/>
        <v>1</v>
      </c>
    </row>
    <row r="287" spans="1:10" ht="18.75" x14ac:dyDescent="0.3">
      <c r="F287" s="9"/>
      <c r="G287" s="9"/>
      <c r="H287" s="9"/>
      <c r="I287" s="9"/>
      <c r="J287" s="87"/>
    </row>
    <row r="288" spans="1:10" ht="18.75" x14ac:dyDescent="0.3">
      <c r="F288" s="95" t="s">
        <v>703</v>
      </c>
      <c r="G288" s="88">
        <f>SUM(G280:G287)</f>
        <v>17</v>
      </c>
      <c r="H288" s="88">
        <f>SUM(H280:H287)</f>
        <v>9</v>
      </c>
      <c r="I288" s="88">
        <f>SUM(I280:I287)</f>
        <v>7</v>
      </c>
      <c r="J288" s="88">
        <f>SUM(J280:J287)</f>
        <v>33</v>
      </c>
    </row>
  </sheetData>
  <mergeCells count="103">
    <mergeCell ref="A1:K1"/>
    <mergeCell ref="A4:A10"/>
    <mergeCell ref="G4:G10"/>
    <mergeCell ref="I4:I10"/>
    <mergeCell ref="A12:A18"/>
    <mergeCell ref="G12:G18"/>
    <mergeCell ref="I12:I18"/>
    <mergeCell ref="A20:A26"/>
    <mergeCell ref="G20:G26"/>
    <mergeCell ref="I20:I26"/>
    <mergeCell ref="A28:A34"/>
    <mergeCell ref="G28:G34"/>
    <mergeCell ref="I28:I34"/>
    <mergeCell ref="A36:A42"/>
    <mergeCell ref="G36:G42"/>
    <mergeCell ref="I36:I42"/>
    <mergeCell ref="A44:A50"/>
    <mergeCell ref="G44:G50"/>
    <mergeCell ref="I44:I50"/>
    <mergeCell ref="A52:A58"/>
    <mergeCell ref="G52:G58"/>
    <mergeCell ref="I52:I58"/>
    <mergeCell ref="A60:A66"/>
    <mergeCell ref="G60:G66"/>
    <mergeCell ref="I60:I66"/>
    <mergeCell ref="A68:A74"/>
    <mergeCell ref="G68:G74"/>
    <mergeCell ref="I68:I74"/>
    <mergeCell ref="A76:A82"/>
    <mergeCell ref="G76:G82"/>
    <mergeCell ref="I76:I82"/>
    <mergeCell ref="A84:A90"/>
    <mergeCell ref="G84:G90"/>
    <mergeCell ref="I84:I90"/>
    <mergeCell ref="A92:A98"/>
    <mergeCell ref="G92:G98"/>
    <mergeCell ref="I92:I98"/>
    <mergeCell ref="A100:A106"/>
    <mergeCell ref="G100:G106"/>
    <mergeCell ref="I100:I106"/>
    <mergeCell ref="A108:A114"/>
    <mergeCell ref="G108:G114"/>
    <mergeCell ref="I108:I114"/>
    <mergeCell ref="A116:A122"/>
    <mergeCell ref="G116:G122"/>
    <mergeCell ref="I116:I122"/>
    <mergeCell ref="A124:A130"/>
    <mergeCell ref="G124:G130"/>
    <mergeCell ref="I124:I130"/>
    <mergeCell ref="A132:A138"/>
    <mergeCell ref="G132:G138"/>
    <mergeCell ref="I132:I138"/>
    <mergeCell ref="A140:A146"/>
    <mergeCell ref="G140:G146"/>
    <mergeCell ref="I140:I146"/>
    <mergeCell ref="A148:A154"/>
    <mergeCell ref="G148:G154"/>
    <mergeCell ref="I148:I154"/>
    <mergeCell ref="A270:C270"/>
    <mergeCell ref="D270:K270"/>
    <mergeCell ref="I156:I162"/>
    <mergeCell ref="I164:I170"/>
    <mergeCell ref="I172:I178"/>
    <mergeCell ref="A180:A186"/>
    <mergeCell ref="A212:A218"/>
    <mergeCell ref="G212:G218"/>
    <mergeCell ref="I212:I218"/>
    <mergeCell ref="A220:A226"/>
    <mergeCell ref="G220:G226"/>
    <mergeCell ref="I220:I226"/>
    <mergeCell ref="A228:A234"/>
    <mergeCell ref="A156:A162"/>
    <mergeCell ref="G156:G162"/>
    <mergeCell ref="A164:A170"/>
    <mergeCell ref="G164:G170"/>
    <mergeCell ref="A172:A178"/>
    <mergeCell ref="G172:G178"/>
    <mergeCell ref="A196:A202"/>
    <mergeCell ref="G196:G202"/>
    <mergeCell ref="A273:C276"/>
    <mergeCell ref="G180:G186"/>
    <mergeCell ref="I180:I186"/>
    <mergeCell ref="A188:A194"/>
    <mergeCell ref="G188:G194"/>
    <mergeCell ref="I188:I194"/>
    <mergeCell ref="A204:A210"/>
    <mergeCell ref="G204:G210"/>
    <mergeCell ref="I204:I210"/>
    <mergeCell ref="A236:A242"/>
    <mergeCell ref="G236:G242"/>
    <mergeCell ref="I236:I242"/>
    <mergeCell ref="A252:A258"/>
    <mergeCell ref="G252:G258"/>
    <mergeCell ref="I252:I258"/>
    <mergeCell ref="A260:A266"/>
    <mergeCell ref="G260:G266"/>
    <mergeCell ref="I260:I266"/>
    <mergeCell ref="I196:I202"/>
    <mergeCell ref="G228:G234"/>
    <mergeCell ref="I228:I234"/>
    <mergeCell ref="A244:A250"/>
    <mergeCell ref="G244:G250"/>
    <mergeCell ref="I244:I250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1"/>
  <sheetViews>
    <sheetView zoomScale="120" zoomScaleNormal="12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A4:XFD4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715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44805</v>
      </c>
      <c r="C4" s="5" t="s">
        <v>35</v>
      </c>
      <c r="D4" s="46" t="s">
        <v>716</v>
      </c>
      <c r="E4" s="9" t="s">
        <v>317</v>
      </c>
      <c r="F4" s="13"/>
      <c r="G4" s="202" t="s">
        <v>43</v>
      </c>
      <c r="H4" s="11"/>
      <c r="I4" s="203" t="s">
        <v>717</v>
      </c>
      <c r="J4" s="17">
        <v>1089</v>
      </c>
      <c r="K4" s="50">
        <f>SUM(J4)</f>
        <v>1089</v>
      </c>
    </row>
    <row r="5" spans="1:11" ht="18.75" customHeight="1" x14ac:dyDescent="0.3">
      <c r="A5" s="189"/>
      <c r="B5" s="7"/>
      <c r="C5" s="8"/>
      <c r="D5" s="46" t="s">
        <v>310</v>
      </c>
      <c r="E5" s="9" t="s">
        <v>21</v>
      </c>
      <c r="F5" s="13"/>
      <c r="G5" s="214"/>
      <c r="H5" s="11"/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3"/>
      <c r="G6" s="214"/>
      <c r="H6" s="11"/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0" t="s">
        <v>12</v>
      </c>
      <c r="G7" s="214"/>
      <c r="H7" s="11" t="s">
        <v>133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0" t="s">
        <v>12</v>
      </c>
      <c r="G8" s="214"/>
      <c r="H8" s="11" t="s">
        <v>101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0" t="s">
        <v>12</v>
      </c>
      <c r="G9" s="214"/>
      <c r="H9" s="11" t="s">
        <v>65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0" t="s">
        <v>12</v>
      </c>
      <c r="G10" s="214"/>
      <c r="H10" s="11" t="s">
        <v>57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44805</v>
      </c>
      <c r="C12" s="5" t="s">
        <v>23</v>
      </c>
      <c r="D12" s="46" t="s">
        <v>719</v>
      </c>
      <c r="E12" s="9" t="s">
        <v>317</v>
      </c>
      <c r="F12" s="10"/>
      <c r="G12" s="202" t="s">
        <v>43</v>
      </c>
      <c r="H12" s="11"/>
      <c r="I12" s="203" t="s">
        <v>18</v>
      </c>
      <c r="J12" s="17">
        <v>8068</v>
      </c>
      <c r="K12" s="50">
        <f>SUM(K4,J12)</f>
        <v>9157</v>
      </c>
    </row>
    <row r="13" spans="1:11" ht="18.75" customHeight="1" x14ac:dyDescent="0.3">
      <c r="A13" s="189"/>
      <c r="B13" s="7"/>
      <c r="C13" s="8"/>
      <c r="D13" s="46" t="s">
        <v>350</v>
      </c>
      <c r="E13" s="9" t="s">
        <v>21</v>
      </c>
      <c r="F13" s="13" t="s">
        <v>14</v>
      </c>
      <c r="G13" s="214"/>
      <c r="H13" s="11" t="s">
        <v>33</v>
      </c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0" t="s">
        <v>12</v>
      </c>
      <c r="G14" s="214"/>
      <c r="H14" s="11" t="s">
        <v>65</v>
      </c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0" t="s">
        <v>12</v>
      </c>
      <c r="G15" s="214"/>
      <c r="H15" s="11" t="s">
        <v>133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3" t="s">
        <v>14</v>
      </c>
      <c r="G16" s="214"/>
      <c r="H16" s="11" t="s">
        <v>88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0" t="s">
        <v>12</v>
      </c>
      <c r="G17" s="214"/>
      <c r="H17" s="11" t="s">
        <v>135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3" t="s">
        <v>14</v>
      </c>
      <c r="G18" s="214"/>
      <c r="H18" s="11" t="s">
        <v>26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>
        <v>44806</v>
      </c>
      <c r="C20" s="5" t="s">
        <v>35</v>
      </c>
      <c r="D20" s="46" t="s">
        <v>720</v>
      </c>
      <c r="E20" s="9" t="s">
        <v>317</v>
      </c>
      <c r="F20" s="13"/>
      <c r="G20" s="205" t="s">
        <v>32</v>
      </c>
      <c r="H20" s="11"/>
      <c r="I20" s="203" t="s">
        <v>690</v>
      </c>
      <c r="J20" s="17">
        <v>33191</v>
      </c>
      <c r="K20" s="50">
        <f>SUM(K12,J20)</f>
        <v>42348</v>
      </c>
    </row>
    <row r="21" spans="1:11" ht="18.75" customHeight="1" x14ac:dyDescent="0.3">
      <c r="A21" s="189"/>
      <c r="B21" s="7"/>
      <c r="C21" s="8"/>
      <c r="D21" s="46" t="s">
        <v>721</v>
      </c>
      <c r="E21" s="9" t="s">
        <v>21</v>
      </c>
      <c r="F21" s="10" t="s">
        <v>12</v>
      </c>
      <c r="G21" s="196"/>
      <c r="H21" s="11" t="s">
        <v>63</v>
      </c>
      <c r="I21" s="193"/>
      <c r="J21" s="12"/>
      <c r="K21" s="47"/>
    </row>
    <row r="22" spans="1:11" ht="18.75" customHeight="1" x14ac:dyDescent="0.3">
      <c r="A22" s="189"/>
      <c r="B22" s="7"/>
      <c r="C22" s="8"/>
      <c r="D22" s="7"/>
      <c r="E22" s="9" t="s">
        <v>4</v>
      </c>
      <c r="F22" s="13" t="s">
        <v>14</v>
      </c>
      <c r="G22" s="196"/>
      <c r="H22" s="11" t="s">
        <v>57</v>
      </c>
      <c r="I22" s="193"/>
      <c r="J22" s="12"/>
      <c r="K22" s="47"/>
    </row>
    <row r="23" spans="1:11" ht="18.75" customHeight="1" x14ac:dyDescent="0.3">
      <c r="A23" s="189"/>
      <c r="B23" s="7"/>
      <c r="C23" s="8"/>
      <c r="D23" s="9"/>
      <c r="E23" s="9" t="s">
        <v>5</v>
      </c>
      <c r="F23" s="13" t="s">
        <v>14</v>
      </c>
      <c r="G23" s="196"/>
      <c r="H23" s="11" t="s">
        <v>135</v>
      </c>
      <c r="I23" s="193"/>
      <c r="J23" s="12"/>
      <c r="K23" s="47"/>
    </row>
    <row r="24" spans="1:11" ht="18.75" customHeight="1" x14ac:dyDescent="0.3">
      <c r="A24" s="189"/>
      <c r="B24" s="7"/>
      <c r="C24" s="8"/>
      <c r="D24" s="9"/>
      <c r="E24" s="9" t="s">
        <v>6</v>
      </c>
      <c r="F24" s="10" t="s">
        <v>12</v>
      </c>
      <c r="G24" s="196"/>
      <c r="H24" s="11" t="s">
        <v>57</v>
      </c>
      <c r="I24" s="193"/>
      <c r="J24" s="12"/>
      <c r="K24" s="47"/>
    </row>
    <row r="25" spans="1:11" ht="18.75" customHeight="1" x14ac:dyDescent="0.3">
      <c r="A25" s="189"/>
      <c r="B25" s="7"/>
      <c r="C25" s="8"/>
      <c r="D25" s="7"/>
      <c r="E25" s="9" t="s">
        <v>7</v>
      </c>
      <c r="F25" s="13" t="s">
        <v>14</v>
      </c>
      <c r="G25" s="196"/>
      <c r="H25" s="11" t="s">
        <v>135</v>
      </c>
      <c r="I25" s="193"/>
      <c r="J25" s="12"/>
      <c r="K25" s="47"/>
    </row>
    <row r="26" spans="1:11" ht="19.5" customHeight="1" thickBot="1" x14ac:dyDescent="0.35">
      <c r="A26" s="201"/>
      <c r="B26" s="34"/>
      <c r="C26" s="19"/>
      <c r="D26" s="20"/>
      <c r="E26" s="20" t="s">
        <v>72</v>
      </c>
      <c r="F26" s="13" t="s">
        <v>14</v>
      </c>
      <c r="G26" s="211"/>
      <c r="H26" s="11" t="s">
        <v>135</v>
      </c>
      <c r="I26" s="204"/>
      <c r="J26" s="23"/>
      <c r="K26" s="51"/>
    </row>
    <row r="27" spans="1:11" ht="19.5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customHeight="1" x14ac:dyDescent="0.35">
      <c r="A28" s="188">
        <v>4</v>
      </c>
      <c r="B28" s="4">
        <v>44806</v>
      </c>
      <c r="C28" s="5" t="s">
        <v>23</v>
      </c>
      <c r="D28" s="46" t="s">
        <v>722</v>
      </c>
      <c r="E28" s="9" t="s">
        <v>317</v>
      </c>
      <c r="F28" s="13"/>
      <c r="G28" s="206" t="s">
        <v>38</v>
      </c>
      <c r="H28" s="11"/>
      <c r="I28" s="203" t="s">
        <v>690</v>
      </c>
      <c r="J28" s="17">
        <v>11513</v>
      </c>
      <c r="K28" s="50">
        <f>SUM(K20,J28)</f>
        <v>53861</v>
      </c>
    </row>
    <row r="29" spans="1:11" ht="18.75" customHeight="1" x14ac:dyDescent="0.3">
      <c r="A29" s="189"/>
      <c r="B29" s="7"/>
      <c r="C29" s="8"/>
      <c r="D29" s="46" t="s">
        <v>231</v>
      </c>
      <c r="E29" s="9" t="s">
        <v>21</v>
      </c>
      <c r="F29" s="13"/>
      <c r="G29" s="212"/>
      <c r="H29" s="11"/>
      <c r="I29" s="193"/>
      <c r="J29" s="12"/>
      <c r="K29" s="47"/>
    </row>
    <row r="30" spans="1:11" ht="18.75" customHeight="1" x14ac:dyDescent="0.3">
      <c r="A30" s="189"/>
      <c r="B30" s="7"/>
      <c r="C30" s="8"/>
      <c r="D30" s="7"/>
      <c r="E30" s="9" t="s">
        <v>4</v>
      </c>
      <c r="F30" s="13" t="s">
        <v>14</v>
      </c>
      <c r="G30" s="212"/>
      <c r="H30" s="11" t="s">
        <v>17</v>
      </c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5</v>
      </c>
      <c r="F31" s="10" t="s">
        <v>12</v>
      </c>
      <c r="G31" s="212"/>
      <c r="H31" s="11" t="s">
        <v>28</v>
      </c>
      <c r="I31" s="193"/>
      <c r="J31" s="12"/>
      <c r="K31" s="47"/>
    </row>
    <row r="32" spans="1:11" ht="18.75" customHeight="1" x14ac:dyDescent="0.3">
      <c r="A32" s="189"/>
      <c r="B32" s="7"/>
      <c r="C32" s="8"/>
      <c r="D32" s="9"/>
      <c r="E32" s="9" t="s">
        <v>6</v>
      </c>
      <c r="F32" s="13" t="s">
        <v>14</v>
      </c>
      <c r="G32" s="212"/>
      <c r="H32" s="11" t="s">
        <v>17</v>
      </c>
      <c r="I32" s="193"/>
      <c r="J32" s="12"/>
      <c r="K32" s="47"/>
    </row>
    <row r="33" spans="1:11" ht="18.75" customHeight="1" x14ac:dyDescent="0.3">
      <c r="A33" s="189"/>
      <c r="B33" s="7"/>
      <c r="C33" s="8"/>
      <c r="D33" s="7"/>
      <c r="E33" s="9" t="s">
        <v>7</v>
      </c>
      <c r="F33" s="10" t="s">
        <v>12</v>
      </c>
      <c r="G33" s="212"/>
      <c r="H33" s="11" t="s">
        <v>27</v>
      </c>
      <c r="I33" s="193"/>
      <c r="J33" s="12"/>
      <c r="K33" s="47"/>
    </row>
    <row r="34" spans="1:11" ht="19.5" customHeight="1" thickBot="1" x14ac:dyDescent="0.35">
      <c r="A34" s="201"/>
      <c r="B34" s="34"/>
      <c r="C34" s="19"/>
      <c r="D34" s="20"/>
      <c r="E34" s="20" t="s">
        <v>72</v>
      </c>
      <c r="F34" s="13" t="s">
        <v>14</v>
      </c>
      <c r="G34" s="213"/>
      <c r="H34" s="11" t="s">
        <v>68</v>
      </c>
      <c r="I34" s="204"/>
      <c r="J34" s="23"/>
      <c r="K34" s="51"/>
    </row>
    <row r="35" spans="1:11" ht="19.5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44806</v>
      </c>
      <c r="C36" s="5" t="s">
        <v>20</v>
      </c>
      <c r="D36" s="46" t="s">
        <v>723</v>
      </c>
      <c r="E36" s="9" t="s">
        <v>317</v>
      </c>
      <c r="F36" s="13"/>
      <c r="G36" s="205" t="s">
        <v>32</v>
      </c>
      <c r="H36" s="11"/>
      <c r="I36" s="203" t="s">
        <v>652</v>
      </c>
      <c r="J36" s="17">
        <v>38927</v>
      </c>
      <c r="K36" s="50">
        <f>SUM(K28,J36)</f>
        <v>92788</v>
      </c>
    </row>
    <row r="37" spans="1:11" ht="21" customHeight="1" x14ac:dyDescent="0.3">
      <c r="A37" s="189"/>
      <c r="B37" s="7"/>
      <c r="C37" s="8"/>
      <c r="D37" s="46" t="s">
        <v>724</v>
      </c>
      <c r="E37" s="9" t="s">
        <v>21</v>
      </c>
      <c r="F37" s="13" t="s">
        <v>14</v>
      </c>
      <c r="G37" s="196"/>
      <c r="H37" s="11" t="s">
        <v>65</v>
      </c>
      <c r="I37" s="193"/>
      <c r="J37" s="12"/>
      <c r="K37" s="47"/>
    </row>
    <row r="38" spans="1:11" ht="21" customHeight="1" x14ac:dyDescent="0.3">
      <c r="A38" s="189"/>
      <c r="B38" s="7"/>
      <c r="C38" s="8"/>
      <c r="D38" s="7"/>
      <c r="E38" s="9" t="s">
        <v>4</v>
      </c>
      <c r="F38" s="13" t="s">
        <v>14</v>
      </c>
      <c r="G38" s="196"/>
      <c r="H38" s="11" t="s">
        <v>52</v>
      </c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0" t="s">
        <v>12</v>
      </c>
      <c r="G39" s="196"/>
      <c r="H39" s="11" t="s">
        <v>88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3" t="s">
        <v>14</v>
      </c>
      <c r="G40" s="196"/>
      <c r="H40" s="11" t="s">
        <v>93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7"/>
      <c r="E41" s="9" t="s">
        <v>7</v>
      </c>
      <c r="F41" s="13" t="s">
        <v>14</v>
      </c>
      <c r="G41" s="196"/>
      <c r="H41" s="11" t="s">
        <v>144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20" t="s">
        <v>72</v>
      </c>
      <c r="F42" s="13" t="s">
        <v>14</v>
      </c>
      <c r="G42" s="211"/>
      <c r="H42" s="11" t="s">
        <v>48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44808</v>
      </c>
      <c r="C44" s="5" t="s">
        <v>23</v>
      </c>
      <c r="D44" s="46" t="s">
        <v>725</v>
      </c>
      <c r="E44" s="9" t="s">
        <v>317</v>
      </c>
      <c r="F44" s="13"/>
      <c r="G44" s="202" t="s">
        <v>43</v>
      </c>
      <c r="H44" s="11"/>
      <c r="I44" s="203" t="s">
        <v>690</v>
      </c>
      <c r="J44" s="17">
        <v>5727</v>
      </c>
      <c r="K44" s="50">
        <f>SUM(K36,J44)</f>
        <v>98515</v>
      </c>
    </row>
    <row r="45" spans="1:11" ht="21" customHeight="1" x14ac:dyDescent="0.3">
      <c r="A45" s="189"/>
      <c r="B45" s="7"/>
      <c r="C45" s="8"/>
      <c r="D45" s="46" t="s">
        <v>454</v>
      </c>
      <c r="E45" s="9" t="s">
        <v>21</v>
      </c>
      <c r="F45" s="10" t="s">
        <v>12</v>
      </c>
      <c r="G45" s="214"/>
      <c r="H45" s="11" t="s">
        <v>86</v>
      </c>
      <c r="I45" s="193"/>
      <c r="J45" s="12"/>
      <c r="K45" s="47"/>
    </row>
    <row r="46" spans="1:11" ht="21" customHeight="1" x14ac:dyDescent="0.3">
      <c r="A46" s="189"/>
      <c r="B46" s="7"/>
      <c r="C46" s="8"/>
      <c r="D46" s="7"/>
      <c r="E46" s="9" t="s">
        <v>4</v>
      </c>
      <c r="F46" s="13" t="s">
        <v>14</v>
      </c>
      <c r="G46" s="214"/>
      <c r="H46" s="11" t="s">
        <v>48</v>
      </c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0" t="s">
        <v>12</v>
      </c>
      <c r="G47" s="214"/>
      <c r="H47" s="11" t="s">
        <v>17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0" t="s">
        <v>12</v>
      </c>
      <c r="G48" s="214"/>
      <c r="H48" s="11" t="s">
        <v>93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7"/>
      <c r="E49" s="9" t="s">
        <v>7</v>
      </c>
      <c r="F49" s="13" t="s">
        <v>14</v>
      </c>
      <c r="G49" s="214"/>
      <c r="H49" s="11" t="s">
        <v>86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20" t="s">
        <v>72</v>
      </c>
      <c r="F50" s="10" t="s">
        <v>12</v>
      </c>
      <c r="G50" s="214"/>
      <c r="H50" s="11" t="s">
        <v>28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44809</v>
      </c>
      <c r="C52" s="5" t="s">
        <v>35</v>
      </c>
      <c r="D52" s="46" t="s">
        <v>722</v>
      </c>
      <c r="E52" s="9" t="s">
        <v>317</v>
      </c>
      <c r="F52" s="13"/>
      <c r="G52" s="205" t="s">
        <v>32</v>
      </c>
      <c r="H52" s="11"/>
      <c r="I52" s="203" t="s">
        <v>18</v>
      </c>
      <c r="J52" s="17">
        <v>44308</v>
      </c>
      <c r="K52" s="50">
        <f>SUM(K44,J52)</f>
        <v>142823</v>
      </c>
    </row>
    <row r="53" spans="1:11" ht="21" customHeight="1" x14ac:dyDescent="0.3">
      <c r="A53" s="189"/>
      <c r="B53" s="7"/>
      <c r="C53" s="8"/>
      <c r="D53" s="46" t="s">
        <v>231</v>
      </c>
      <c r="E53" s="9" t="s">
        <v>21</v>
      </c>
      <c r="F53" s="13"/>
      <c r="G53" s="196"/>
      <c r="H53" s="11"/>
      <c r="I53" s="193"/>
      <c r="J53" s="12"/>
      <c r="K53" s="47"/>
    </row>
    <row r="54" spans="1:11" ht="21" customHeight="1" x14ac:dyDescent="0.3">
      <c r="A54" s="189"/>
      <c r="B54" s="7"/>
      <c r="C54" s="8"/>
      <c r="D54" s="7"/>
      <c r="E54" s="9" t="s">
        <v>4</v>
      </c>
      <c r="F54" s="10"/>
      <c r="G54" s="196"/>
      <c r="H54" s="11"/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3" t="s">
        <v>14</v>
      </c>
      <c r="G55" s="196"/>
      <c r="H55" s="11" t="s">
        <v>25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3" t="s">
        <v>14</v>
      </c>
      <c r="G56" s="196"/>
      <c r="H56" s="11" t="s">
        <v>88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7"/>
      <c r="E57" s="9" t="s">
        <v>7</v>
      </c>
      <c r="F57" s="13" t="s">
        <v>14</v>
      </c>
      <c r="G57" s="196"/>
      <c r="H57" s="11" t="s">
        <v>606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3" t="s">
        <v>14</v>
      </c>
      <c r="G58" s="211"/>
      <c r="H58" s="11" t="s">
        <v>28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44809</v>
      </c>
      <c r="C60" s="5" t="s">
        <v>23</v>
      </c>
      <c r="D60" s="46" t="s">
        <v>726</v>
      </c>
      <c r="E60" s="9" t="s">
        <v>317</v>
      </c>
      <c r="F60" s="13"/>
      <c r="G60" s="205" t="s">
        <v>32</v>
      </c>
      <c r="H60" s="11"/>
      <c r="I60" s="203" t="s">
        <v>690</v>
      </c>
      <c r="J60" s="17">
        <v>29962</v>
      </c>
      <c r="K60" s="50">
        <f>SUM(K52,J60)</f>
        <v>172785</v>
      </c>
    </row>
    <row r="61" spans="1:11" ht="21" customHeight="1" x14ac:dyDescent="0.3">
      <c r="A61" s="189"/>
      <c r="B61" s="7"/>
      <c r="C61" s="8"/>
      <c r="D61" s="46" t="s">
        <v>727</v>
      </c>
      <c r="E61" s="9" t="s">
        <v>21</v>
      </c>
      <c r="F61" s="10"/>
      <c r="G61" s="196"/>
      <c r="H61" s="11"/>
      <c r="I61" s="193"/>
      <c r="J61" s="12"/>
      <c r="K61" s="47"/>
    </row>
    <row r="62" spans="1:11" ht="21" customHeight="1" x14ac:dyDescent="0.3">
      <c r="A62" s="189"/>
      <c r="B62" s="7"/>
      <c r="C62" s="8"/>
      <c r="D62" s="7"/>
      <c r="E62" s="9" t="s">
        <v>4</v>
      </c>
      <c r="F62" s="13" t="s">
        <v>14</v>
      </c>
      <c r="G62" s="196"/>
      <c r="H62" s="11" t="s">
        <v>45</v>
      </c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3" t="s">
        <v>14</v>
      </c>
      <c r="G63" s="196"/>
      <c r="H63" s="11" t="s">
        <v>52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3" t="s">
        <v>14</v>
      </c>
      <c r="G64" s="196"/>
      <c r="H64" s="11" t="s">
        <v>27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7"/>
      <c r="E65" s="9" t="s">
        <v>7</v>
      </c>
      <c r="F65" s="13" t="s">
        <v>14</v>
      </c>
      <c r="G65" s="196"/>
      <c r="H65" s="11" t="s">
        <v>45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0" t="s">
        <v>12</v>
      </c>
      <c r="G66" s="211"/>
      <c r="H66" s="11" t="s">
        <v>17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44809</v>
      </c>
      <c r="C68" s="5" t="s">
        <v>20</v>
      </c>
      <c r="D68" s="46" t="s">
        <v>728</v>
      </c>
      <c r="E68" s="9" t="s">
        <v>317</v>
      </c>
      <c r="F68" s="13"/>
      <c r="G68" s="205" t="s">
        <v>32</v>
      </c>
      <c r="H68" s="11"/>
      <c r="I68" s="203" t="s">
        <v>730</v>
      </c>
      <c r="J68" s="17">
        <v>34749</v>
      </c>
      <c r="K68" s="50">
        <f>SUM(K60,J68)</f>
        <v>207534</v>
      </c>
    </row>
    <row r="69" spans="1:11" ht="21" customHeight="1" x14ac:dyDescent="0.3">
      <c r="A69" s="189"/>
      <c r="B69" s="7"/>
      <c r="C69" s="8"/>
      <c r="D69" s="46" t="s">
        <v>729</v>
      </c>
      <c r="E69" s="9" t="s">
        <v>21</v>
      </c>
      <c r="F69" s="13"/>
      <c r="G69" s="196"/>
      <c r="H69" s="11"/>
      <c r="I69" s="193"/>
      <c r="J69" s="12"/>
      <c r="K69" s="47"/>
    </row>
    <row r="70" spans="1:11" ht="21" customHeight="1" x14ac:dyDescent="0.3">
      <c r="A70" s="189"/>
      <c r="B70" s="7"/>
      <c r="C70" s="8"/>
      <c r="D70" s="7"/>
      <c r="E70" s="9" t="s">
        <v>4</v>
      </c>
      <c r="F70" s="13" t="s">
        <v>14</v>
      </c>
      <c r="G70" s="196"/>
      <c r="H70" s="11" t="s">
        <v>52</v>
      </c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0" t="s">
        <v>12</v>
      </c>
      <c r="G71" s="196"/>
      <c r="H71" s="11" t="s">
        <v>47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3" t="s">
        <v>14</v>
      </c>
      <c r="G72" s="196"/>
      <c r="H72" s="11" t="s">
        <v>52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7"/>
      <c r="E73" s="9" t="s">
        <v>7</v>
      </c>
      <c r="F73" s="13" t="s">
        <v>14</v>
      </c>
      <c r="G73" s="196"/>
      <c r="H73" s="11" t="s">
        <v>28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13" t="s">
        <v>14</v>
      </c>
      <c r="G74" s="211"/>
      <c r="H74" s="11" t="s">
        <v>33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44809</v>
      </c>
      <c r="C76" s="5" t="s">
        <v>35</v>
      </c>
      <c r="D76" s="46" t="s">
        <v>731</v>
      </c>
      <c r="E76" s="9" t="s">
        <v>317</v>
      </c>
      <c r="F76" s="13"/>
      <c r="G76" s="202" t="s">
        <v>43</v>
      </c>
      <c r="H76" s="11"/>
      <c r="I76" s="203" t="s">
        <v>690</v>
      </c>
      <c r="J76" s="17">
        <v>5122</v>
      </c>
      <c r="K76" s="50">
        <f>SUM(K68,J76)</f>
        <v>212656</v>
      </c>
    </row>
    <row r="77" spans="1:11" ht="21" customHeight="1" x14ac:dyDescent="0.3">
      <c r="A77" s="189"/>
      <c r="B77" s="7"/>
      <c r="C77" s="8"/>
      <c r="D77" s="46" t="s">
        <v>675</v>
      </c>
      <c r="E77" s="9" t="s">
        <v>21</v>
      </c>
      <c r="F77" s="13"/>
      <c r="G77" s="214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7"/>
      <c r="E78" s="9" t="s">
        <v>4</v>
      </c>
      <c r="F78" s="13" t="s">
        <v>14</v>
      </c>
      <c r="G78" s="214"/>
      <c r="H78" s="11" t="s">
        <v>135</v>
      </c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0" t="s">
        <v>12</v>
      </c>
      <c r="G79" s="214"/>
      <c r="H79" s="11" t="s">
        <v>29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0" t="s">
        <v>12</v>
      </c>
      <c r="G80" s="214"/>
      <c r="H80" s="11" t="s">
        <v>17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7"/>
      <c r="E81" s="9" t="s">
        <v>7</v>
      </c>
      <c r="F81" s="10" t="s">
        <v>12</v>
      </c>
      <c r="G81" s="214"/>
      <c r="H81" s="11" t="s">
        <v>65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13" t="s">
        <v>14</v>
      </c>
      <c r="G82" s="214"/>
      <c r="H82" s="11" t="s">
        <v>29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44811</v>
      </c>
      <c r="C84" s="5" t="s">
        <v>104</v>
      </c>
      <c r="D84" s="46" t="s">
        <v>732</v>
      </c>
      <c r="E84" s="9" t="s">
        <v>317</v>
      </c>
      <c r="F84" s="13"/>
      <c r="G84" s="206" t="s">
        <v>38</v>
      </c>
      <c r="H84" s="11"/>
      <c r="I84" s="203" t="s">
        <v>18</v>
      </c>
      <c r="J84" s="17">
        <v>12068</v>
      </c>
      <c r="K84" s="50">
        <f>SUM(K76,J84)</f>
        <v>224724</v>
      </c>
    </row>
    <row r="85" spans="1:11" ht="21" customHeight="1" x14ac:dyDescent="0.3">
      <c r="A85" s="189"/>
      <c r="B85" s="7"/>
      <c r="C85" s="8"/>
      <c r="D85" s="46" t="s">
        <v>733</v>
      </c>
      <c r="E85" s="9" t="s">
        <v>21</v>
      </c>
      <c r="F85" s="10" t="s">
        <v>12</v>
      </c>
      <c r="G85" s="212"/>
      <c r="H85" s="11" t="s">
        <v>56</v>
      </c>
      <c r="I85" s="193"/>
      <c r="J85" s="12"/>
      <c r="K85" s="47"/>
    </row>
    <row r="86" spans="1:11" ht="21" customHeight="1" x14ac:dyDescent="0.3">
      <c r="A86" s="189"/>
      <c r="B86" s="7"/>
      <c r="C86" s="8"/>
      <c r="D86" s="7"/>
      <c r="E86" s="9" t="s">
        <v>4</v>
      </c>
      <c r="F86" s="10" t="s">
        <v>12</v>
      </c>
      <c r="G86" s="212"/>
      <c r="H86" s="11" t="s">
        <v>68</v>
      </c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3" t="s">
        <v>14</v>
      </c>
      <c r="G87" s="212"/>
      <c r="H87" s="11" t="s">
        <v>63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0" t="s">
        <v>12</v>
      </c>
      <c r="G88" s="212"/>
      <c r="H88" s="11" t="s">
        <v>68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7"/>
      <c r="E89" s="9" t="s">
        <v>7</v>
      </c>
      <c r="F89" s="13" t="s">
        <v>14</v>
      </c>
      <c r="G89" s="212"/>
      <c r="H89" s="11" t="s">
        <v>56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13" t="s">
        <v>14</v>
      </c>
      <c r="G90" s="213"/>
      <c r="H90" s="11" t="s">
        <v>44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44811</v>
      </c>
      <c r="C92" s="5" t="s">
        <v>35</v>
      </c>
      <c r="D92" s="46" t="s">
        <v>734</v>
      </c>
      <c r="E92" s="9" t="s">
        <v>317</v>
      </c>
      <c r="F92" s="10"/>
      <c r="G92" s="202" t="s">
        <v>43</v>
      </c>
      <c r="H92" s="11"/>
      <c r="I92" s="203" t="s">
        <v>690</v>
      </c>
      <c r="J92" s="17">
        <v>3869</v>
      </c>
      <c r="K92" s="50">
        <f>SUM(K84,J92)</f>
        <v>228593</v>
      </c>
    </row>
    <row r="93" spans="1:11" ht="21" customHeight="1" x14ac:dyDescent="0.3">
      <c r="A93" s="189"/>
      <c r="B93" s="7"/>
      <c r="C93" s="8"/>
      <c r="D93" s="46" t="s">
        <v>553</v>
      </c>
      <c r="E93" s="9" t="s">
        <v>21</v>
      </c>
      <c r="F93" s="13"/>
      <c r="G93" s="214"/>
      <c r="H93" s="11"/>
      <c r="I93" s="193"/>
      <c r="J93" s="12"/>
      <c r="K93" s="47"/>
    </row>
    <row r="94" spans="1:11" ht="21" customHeight="1" x14ac:dyDescent="0.3">
      <c r="A94" s="189"/>
      <c r="B94" s="7"/>
      <c r="C94" s="8"/>
      <c r="D94" s="7"/>
      <c r="E94" s="9" t="s">
        <v>4</v>
      </c>
      <c r="F94" s="10" t="s">
        <v>12</v>
      </c>
      <c r="G94" s="214"/>
      <c r="H94" s="11" t="s">
        <v>25</v>
      </c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0" t="s">
        <v>12</v>
      </c>
      <c r="G95" s="214"/>
      <c r="H95" s="11" t="s">
        <v>45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3" t="s">
        <v>14</v>
      </c>
      <c r="G96" s="214"/>
      <c r="H96" s="11" t="s">
        <v>13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7"/>
      <c r="E97" s="9" t="s">
        <v>7</v>
      </c>
      <c r="F97" s="10" t="s">
        <v>12</v>
      </c>
      <c r="G97" s="214"/>
      <c r="H97" s="11" t="s">
        <v>47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20" t="s">
        <v>72</v>
      </c>
      <c r="F98" s="10" t="s">
        <v>12</v>
      </c>
      <c r="G98" s="214"/>
      <c r="H98" s="11" t="s">
        <v>40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26"/>
      <c r="F99" s="26"/>
      <c r="G99" s="26"/>
      <c r="H99" s="27"/>
      <c r="I99" s="26"/>
      <c r="J99" s="28"/>
      <c r="K99" s="53"/>
    </row>
    <row r="100" spans="1:11" ht="21" customHeight="1" x14ac:dyDescent="0.35">
      <c r="A100" s="188">
        <v>13</v>
      </c>
      <c r="B100" s="4">
        <v>44812</v>
      </c>
      <c r="C100" s="5" t="s">
        <v>35</v>
      </c>
      <c r="D100" s="46" t="s">
        <v>735</v>
      </c>
      <c r="E100" s="9" t="s">
        <v>317</v>
      </c>
      <c r="F100" s="13"/>
      <c r="G100" s="202" t="s">
        <v>43</v>
      </c>
      <c r="H100" s="11"/>
      <c r="I100" s="203" t="s">
        <v>730</v>
      </c>
      <c r="J100" s="17">
        <v>8505</v>
      </c>
      <c r="K100" s="50">
        <f>SUM(K92,J100)</f>
        <v>237098</v>
      </c>
    </row>
    <row r="101" spans="1:11" ht="21" customHeight="1" x14ac:dyDescent="0.3">
      <c r="A101" s="189"/>
      <c r="B101" s="7"/>
      <c r="C101" s="8"/>
      <c r="D101" s="46" t="s">
        <v>736</v>
      </c>
      <c r="E101" s="9" t="s">
        <v>21</v>
      </c>
      <c r="F101" s="13" t="s">
        <v>14</v>
      </c>
      <c r="G101" s="214"/>
      <c r="H101" s="11" t="s">
        <v>25</v>
      </c>
      <c r="I101" s="193"/>
      <c r="J101" s="12"/>
      <c r="K101" s="47"/>
    </row>
    <row r="102" spans="1:11" ht="21" customHeight="1" x14ac:dyDescent="0.3">
      <c r="A102" s="189"/>
      <c r="B102" s="7"/>
      <c r="C102" s="8"/>
      <c r="D102" s="7"/>
      <c r="E102" s="9" t="s">
        <v>4</v>
      </c>
      <c r="F102" s="10" t="s">
        <v>12</v>
      </c>
      <c r="G102" s="214"/>
      <c r="H102" s="11" t="s">
        <v>47</v>
      </c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0" t="s">
        <v>12</v>
      </c>
      <c r="G103" s="214"/>
      <c r="H103" s="11" t="s">
        <v>56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0" t="s">
        <v>12</v>
      </c>
      <c r="G104" s="214"/>
      <c r="H104" s="11" t="s">
        <v>133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7"/>
      <c r="E105" s="9" t="s">
        <v>7</v>
      </c>
      <c r="F105" s="13" t="s">
        <v>14</v>
      </c>
      <c r="G105" s="214"/>
      <c r="H105" s="11" t="s">
        <v>63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20" t="s">
        <v>72</v>
      </c>
      <c r="F106" s="13" t="s">
        <v>14</v>
      </c>
      <c r="G106" s="214"/>
      <c r="H106" s="11" t="s">
        <v>617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26"/>
      <c r="F107" s="26"/>
      <c r="G107" s="26"/>
      <c r="H107" s="27"/>
      <c r="I107" s="26"/>
      <c r="J107" s="28"/>
      <c r="K107" s="53"/>
    </row>
    <row r="108" spans="1:11" ht="21" customHeight="1" x14ac:dyDescent="0.35">
      <c r="A108" s="188">
        <v>14</v>
      </c>
      <c r="B108" s="4">
        <v>44812</v>
      </c>
      <c r="C108" s="5" t="s">
        <v>23</v>
      </c>
      <c r="D108" s="46" t="s">
        <v>737</v>
      </c>
      <c r="E108" s="9" t="s">
        <v>317</v>
      </c>
      <c r="F108" s="13" t="s">
        <v>14</v>
      </c>
      <c r="G108" s="205" t="s">
        <v>32</v>
      </c>
      <c r="H108" s="11" t="s">
        <v>135</v>
      </c>
      <c r="I108" s="203" t="s">
        <v>730</v>
      </c>
      <c r="J108" s="17">
        <v>26326</v>
      </c>
      <c r="K108" s="50">
        <f>SUM(K100,J108)</f>
        <v>263424</v>
      </c>
    </row>
    <row r="109" spans="1:11" ht="21" customHeight="1" x14ac:dyDescent="0.3">
      <c r="A109" s="189"/>
      <c r="B109" s="7"/>
      <c r="C109" s="8"/>
      <c r="D109" s="46" t="s">
        <v>738</v>
      </c>
      <c r="E109" s="9" t="s">
        <v>21</v>
      </c>
      <c r="F109" s="13" t="s">
        <v>14</v>
      </c>
      <c r="G109" s="196"/>
      <c r="H109" s="11" t="s">
        <v>88</v>
      </c>
      <c r="I109" s="193"/>
      <c r="J109" s="12"/>
      <c r="K109" s="47"/>
    </row>
    <row r="110" spans="1:11" ht="21" customHeight="1" x14ac:dyDescent="0.3">
      <c r="A110" s="189"/>
      <c r="B110" s="7"/>
      <c r="C110" s="8"/>
      <c r="D110" s="7"/>
      <c r="E110" s="9" t="s">
        <v>4</v>
      </c>
      <c r="F110" s="10" t="s">
        <v>12</v>
      </c>
      <c r="G110" s="196"/>
      <c r="H110" s="11" t="s">
        <v>133</v>
      </c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3" t="s">
        <v>14</v>
      </c>
      <c r="G111" s="196"/>
      <c r="H111" s="11" t="s">
        <v>65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0" t="s">
        <v>12</v>
      </c>
      <c r="G112" s="196"/>
      <c r="H112" s="11" t="s">
        <v>135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7"/>
      <c r="E113" s="9" t="s">
        <v>7</v>
      </c>
      <c r="F113" s="13" t="s">
        <v>14</v>
      </c>
      <c r="G113" s="196"/>
      <c r="H113" s="11" t="s">
        <v>88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20" t="s">
        <v>72</v>
      </c>
      <c r="F114" s="10" t="s">
        <v>12</v>
      </c>
      <c r="G114" s="211"/>
      <c r="H114" s="11" t="s">
        <v>133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15</v>
      </c>
      <c r="B116" s="4">
        <v>44813</v>
      </c>
      <c r="C116" s="5" t="s">
        <v>35</v>
      </c>
      <c r="D116" s="46" t="s">
        <v>739</v>
      </c>
      <c r="E116" s="9" t="s">
        <v>317</v>
      </c>
      <c r="F116" s="13"/>
      <c r="G116" s="202" t="s">
        <v>43</v>
      </c>
      <c r="H116" s="11"/>
      <c r="I116" s="203" t="s">
        <v>730</v>
      </c>
      <c r="J116" s="17">
        <v>6829</v>
      </c>
      <c r="K116" s="50">
        <f>SUM(K108,J116)</f>
        <v>270253</v>
      </c>
    </row>
    <row r="117" spans="1:11" ht="21" customHeight="1" x14ac:dyDescent="0.3">
      <c r="A117" s="189"/>
      <c r="B117" s="7"/>
      <c r="C117" s="8"/>
      <c r="D117" s="46" t="s">
        <v>84</v>
      </c>
      <c r="E117" s="9" t="s">
        <v>21</v>
      </c>
      <c r="F117" s="10" t="s">
        <v>12</v>
      </c>
      <c r="G117" s="214"/>
      <c r="H117" s="11" t="s">
        <v>88</v>
      </c>
      <c r="I117" s="193"/>
      <c r="J117" s="12"/>
      <c r="K117" s="47"/>
    </row>
    <row r="118" spans="1:11" ht="21" customHeight="1" x14ac:dyDescent="0.3">
      <c r="A118" s="189"/>
      <c r="B118" s="7"/>
      <c r="C118" s="8"/>
      <c r="D118" s="7"/>
      <c r="E118" s="9" t="s">
        <v>4</v>
      </c>
      <c r="F118" s="13" t="s">
        <v>14</v>
      </c>
      <c r="G118" s="214"/>
      <c r="H118" s="11" t="s">
        <v>33</v>
      </c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0" t="s">
        <v>12</v>
      </c>
      <c r="G119" s="214"/>
      <c r="H119" s="11" t="s">
        <v>65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0" t="s">
        <v>12</v>
      </c>
      <c r="G120" s="214"/>
      <c r="H120" s="11" t="s">
        <v>26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7"/>
      <c r="E121" s="9" t="s">
        <v>7</v>
      </c>
      <c r="F121" s="13" t="s">
        <v>14</v>
      </c>
      <c r="G121" s="214"/>
      <c r="H121" s="11" t="s">
        <v>65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20" t="s">
        <v>72</v>
      </c>
      <c r="F122" s="10" t="s">
        <v>12</v>
      </c>
      <c r="G122" s="214"/>
      <c r="H122" s="11" t="s">
        <v>33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26"/>
      <c r="F123" s="26"/>
      <c r="G123" s="26"/>
      <c r="H123" s="27"/>
      <c r="I123" s="26"/>
      <c r="J123" s="28"/>
      <c r="K123" s="53"/>
    </row>
    <row r="124" spans="1:11" ht="21" customHeight="1" x14ac:dyDescent="0.35">
      <c r="A124" s="188">
        <v>16</v>
      </c>
      <c r="B124" s="4">
        <v>44813</v>
      </c>
      <c r="C124" s="5" t="s">
        <v>23</v>
      </c>
      <c r="D124" s="46" t="s">
        <v>740</v>
      </c>
      <c r="E124" s="9" t="s">
        <v>317</v>
      </c>
      <c r="F124" s="13"/>
      <c r="G124" s="202" t="s">
        <v>43</v>
      </c>
      <c r="H124" s="11"/>
      <c r="I124" s="203" t="s">
        <v>730</v>
      </c>
      <c r="J124" s="17">
        <v>5128</v>
      </c>
      <c r="K124" s="50">
        <f>SUM(K116,J124)</f>
        <v>275381</v>
      </c>
    </row>
    <row r="125" spans="1:11" ht="21" customHeight="1" x14ac:dyDescent="0.3">
      <c r="A125" s="189"/>
      <c r="B125" s="7"/>
      <c r="C125" s="8"/>
      <c r="D125" s="46" t="s">
        <v>741</v>
      </c>
      <c r="E125" s="9" t="s">
        <v>21</v>
      </c>
      <c r="F125" s="10" t="s">
        <v>12</v>
      </c>
      <c r="G125" s="214"/>
      <c r="H125" s="11" t="s">
        <v>142</v>
      </c>
      <c r="I125" s="193"/>
      <c r="J125" s="12"/>
      <c r="K125" s="47"/>
    </row>
    <row r="126" spans="1:11" ht="21" customHeight="1" x14ac:dyDescent="0.3">
      <c r="A126" s="189"/>
      <c r="B126" s="7"/>
      <c r="C126" s="8"/>
      <c r="D126" s="7"/>
      <c r="E126" s="9" t="s">
        <v>4</v>
      </c>
      <c r="F126" s="10" t="s">
        <v>12</v>
      </c>
      <c r="G126" s="214"/>
      <c r="H126" s="11" t="s">
        <v>56</v>
      </c>
      <c r="I126" s="193"/>
      <c r="J126" s="12"/>
      <c r="K126" s="47"/>
    </row>
    <row r="127" spans="1:11" ht="21" customHeight="1" x14ac:dyDescent="0.3">
      <c r="A127" s="189"/>
      <c r="B127" s="7"/>
      <c r="C127" s="8"/>
      <c r="D127" s="9"/>
      <c r="E127" s="9" t="s">
        <v>5</v>
      </c>
      <c r="F127" s="13" t="s">
        <v>14</v>
      </c>
      <c r="G127" s="214"/>
      <c r="H127" s="11" t="s">
        <v>142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0" t="s">
        <v>12</v>
      </c>
      <c r="G128" s="214"/>
      <c r="H128" s="11" t="s">
        <v>63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7"/>
      <c r="E129" s="9" t="s">
        <v>7</v>
      </c>
      <c r="F129" s="10" t="s">
        <v>12</v>
      </c>
      <c r="G129" s="214"/>
      <c r="H129" s="11" t="s">
        <v>55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20" t="s">
        <v>72</v>
      </c>
      <c r="F130" s="65" t="s">
        <v>77</v>
      </c>
      <c r="G130" s="214"/>
      <c r="H130" s="11" t="s">
        <v>45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26"/>
      <c r="F131" s="26"/>
      <c r="G131" s="26"/>
      <c r="H131" s="27"/>
      <c r="I131" s="26"/>
      <c r="J131" s="28"/>
      <c r="K131" s="53"/>
    </row>
    <row r="132" spans="1:11" ht="21" customHeight="1" x14ac:dyDescent="0.35">
      <c r="A132" s="188">
        <v>17</v>
      </c>
      <c r="B132" s="4">
        <v>44815</v>
      </c>
      <c r="C132" s="5" t="s">
        <v>23</v>
      </c>
      <c r="D132" s="46" t="s">
        <v>742</v>
      </c>
      <c r="E132" s="9" t="s">
        <v>317</v>
      </c>
      <c r="F132" s="13"/>
      <c r="G132" s="206" t="s">
        <v>38</v>
      </c>
      <c r="H132" s="11"/>
      <c r="I132" s="203" t="s">
        <v>18</v>
      </c>
      <c r="J132" s="17">
        <v>10856</v>
      </c>
      <c r="K132" s="50">
        <f>SUM(K124,J132)</f>
        <v>286237</v>
      </c>
    </row>
    <row r="133" spans="1:11" ht="21" customHeight="1" x14ac:dyDescent="0.3">
      <c r="A133" s="189"/>
      <c r="B133" s="7"/>
      <c r="C133" s="8"/>
      <c r="D133" s="46" t="s">
        <v>743</v>
      </c>
      <c r="E133" s="9" t="s">
        <v>21</v>
      </c>
      <c r="F133" s="10" t="s">
        <v>12</v>
      </c>
      <c r="G133" s="212"/>
      <c r="H133" s="11" t="s">
        <v>56</v>
      </c>
      <c r="I133" s="193"/>
      <c r="J133" s="12"/>
      <c r="K133" s="47"/>
    </row>
    <row r="134" spans="1:11" ht="21" customHeight="1" x14ac:dyDescent="0.3">
      <c r="A134" s="189"/>
      <c r="B134" s="7"/>
      <c r="C134" s="8"/>
      <c r="D134" s="7"/>
      <c r="E134" s="9" t="s">
        <v>4</v>
      </c>
      <c r="F134" s="13" t="s">
        <v>14</v>
      </c>
      <c r="G134" s="212"/>
      <c r="H134" s="11" t="s">
        <v>45</v>
      </c>
      <c r="I134" s="193"/>
      <c r="J134" s="12"/>
      <c r="K134" s="47"/>
    </row>
    <row r="135" spans="1:11" ht="21" customHeight="1" x14ac:dyDescent="0.3">
      <c r="A135" s="189"/>
      <c r="B135" s="7"/>
      <c r="C135" s="8"/>
      <c r="D135" s="9"/>
      <c r="E135" s="9" t="s">
        <v>5</v>
      </c>
      <c r="F135" s="10" t="s">
        <v>12</v>
      </c>
      <c r="G135" s="212"/>
      <c r="H135" s="11" t="s">
        <v>56</v>
      </c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6</v>
      </c>
      <c r="F136" s="13" t="s">
        <v>14</v>
      </c>
      <c r="G136" s="212"/>
      <c r="H136" s="11" t="s">
        <v>45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7"/>
      <c r="E137" s="9" t="s">
        <v>7</v>
      </c>
      <c r="F137" s="10" t="s">
        <v>12</v>
      </c>
      <c r="G137" s="212"/>
      <c r="H137" s="11" t="s">
        <v>56</v>
      </c>
      <c r="I137" s="193"/>
      <c r="J137" s="12"/>
      <c r="K137" s="47"/>
    </row>
    <row r="138" spans="1:11" ht="21" customHeight="1" thickBot="1" x14ac:dyDescent="0.35">
      <c r="A138" s="201"/>
      <c r="B138" s="34"/>
      <c r="C138" s="19"/>
      <c r="D138" s="20"/>
      <c r="E138" s="20" t="s">
        <v>72</v>
      </c>
      <c r="F138" s="65" t="s">
        <v>77</v>
      </c>
      <c r="G138" s="213"/>
      <c r="H138" s="11" t="s">
        <v>25</v>
      </c>
      <c r="I138" s="204"/>
      <c r="J138" s="23"/>
      <c r="K138" s="51"/>
    </row>
    <row r="139" spans="1:11" ht="21" customHeight="1" thickTop="1" x14ac:dyDescent="0.3">
      <c r="A139" s="52"/>
      <c r="B139" s="40"/>
      <c r="C139" s="25"/>
      <c r="D139" s="26"/>
      <c r="E139" s="26"/>
      <c r="F139" s="26"/>
      <c r="G139" s="26"/>
      <c r="H139" s="27"/>
      <c r="I139" s="26"/>
      <c r="J139" s="28"/>
      <c r="K139" s="53"/>
    </row>
    <row r="140" spans="1:11" ht="21" customHeight="1" x14ac:dyDescent="0.35">
      <c r="A140" s="188">
        <v>18</v>
      </c>
      <c r="B140" s="4">
        <v>44816</v>
      </c>
      <c r="C140" s="5" t="s">
        <v>104</v>
      </c>
      <c r="D140" s="46" t="s">
        <v>744</v>
      </c>
      <c r="E140" s="9" t="s">
        <v>317</v>
      </c>
      <c r="F140" s="13"/>
      <c r="G140" s="205" t="s">
        <v>32</v>
      </c>
      <c r="H140" s="11"/>
      <c r="I140" s="203" t="s">
        <v>730</v>
      </c>
      <c r="J140" s="17">
        <v>41835</v>
      </c>
      <c r="K140" s="50">
        <f>SUM(K132,J140)</f>
        <v>328072</v>
      </c>
    </row>
    <row r="141" spans="1:11" ht="21" customHeight="1" x14ac:dyDescent="0.3">
      <c r="A141" s="189"/>
      <c r="B141" s="7"/>
      <c r="C141" s="8"/>
      <c r="D141" s="46" t="s">
        <v>745</v>
      </c>
      <c r="E141" s="9" t="s">
        <v>21</v>
      </c>
      <c r="F141" s="13"/>
      <c r="G141" s="196"/>
      <c r="H141" s="11"/>
      <c r="I141" s="193"/>
      <c r="J141" s="12"/>
      <c r="K141" s="47"/>
    </row>
    <row r="142" spans="1:11" ht="21" customHeight="1" x14ac:dyDescent="0.3">
      <c r="A142" s="189"/>
      <c r="B142" s="7"/>
      <c r="C142" s="8"/>
      <c r="D142" s="7"/>
      <c r="E142" s="9" t="s">
        <v>4</v>
      </c>
      <c r="F142" s="13"/>
      <c r="G142" s="196"/>
      <c r="H142" s="11"/>
      <c r="I142" s="193"/>
      <c r="J142" s="12"/>
      <c r="K142" s="47"/>
    </row>
    <row r="143" spans="1:11" ht="21" customHeight="1" x14ac:dyDescent="0.3">
      <c r="A143" s="189"/>
      <c r="B143" s="7"/>
      <c r="C143" s="8"/>
      <c r="D143" s="9"/>
      <c r="E143" s="9" t="s">
        <v>5</v>
      </c>
      <c r="F143" s="13" t="s">
        <v>14</v>
      </c>
      <c r="G143" s="196"/>
      <c r="H143" s="11" t="s">
        <v>57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6</v>
      </c>
      <c r="F144" s="13" t="s">
        <v>14</v>
      </c>
      <c r="G144" s="196"/>
      <c r="H144" s="11" t="s">
        <v>88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7"/>
      <c r="E145" s="9" t="s">
        <v>7</v>
      </c>
      <c r="F145" s="13" t="s">
        <v>14</v>
      </c>
      <c r="G145" s="196"/>
      <c r="H145" s="11" t="s">
        <v>86</v>
      </c>
      <c r="I145" s="193"/>
      <c r="J145" s="12"/>
      <c r="K145" s="47"/>
    </row>
    <row r="146" spans="1:11" ht="21" customHeight="1" thickBot="1" x14ac:dyDescent="0.35">
      <c r="A146" s="201"/>
      <c r="B146" s="34"/>
      <c r="C146" s="19"/>
      <c r="D146" s="20"/>
      <c r="E146" s="20" t="s">
        <v>72</v>
      </c>
      <c r="F146" s="13" t="s">
        <v>14</v>
      </c>
      <c r="G146" s="211"/>
      <c r="H146" s="11" t="s">
        <v>56</v>
      </c>
      <c r="I146" s="204"/>
      <c r="J146" s="23"/>
      <c r="K146" s="51"/>
    </row>
    <row r="147" spans="1:11" ht="21" customHeight="1" thickTop="1" x14ac:dyDescent="0.3">
      <c r="A147" s="52"/>
      <c r="B147" s="40"/>
      <c r="C147" s="25"/>
      <c r="D147" s="26"/>
      <c r="E147" s="26"/>
      <c r="F147" s="26"/>
      <c r="G147" s="26"/>
      <c r="H147" s="27"/>
      <c r="I147" s="26"/>
      <c r="J147" s="28"/>
      <c r="K147" s="53"/>
    </row>
    <row r="148" spans="1:11" ht="21" customHeight="1" x14ac:dyDescent="0.35">
      <c r="A148" s="188">
        <v>19</v>
      </c>
      <c r="B148" s="4">
        <v>44816</v>
      </c>
      <c r="C148" s="5" t="s">
        <v>35</v>
      </c>
      <c r="D148" s="46" t="s">
        <v>746</v>
      </c>
      <c r="E148" s="9" t="s">
        <v>317</v>
      </c>
      <c r="F148" s="13"/>
      <c r="G148" s="202" t="s">
        <v>43</v>
      </c>
      <c r="H148" s="11"/>
      <c r="I148" s="203" t="s">
        <v>730</v>
      </c>
      <c r="J148" s="17">
        <v>7530</v>
      </c>
      <c r="K148" s="50">
        <f>SUM(K140,J148)</f>
        <v>335602</v>
      </c>
    </row>
    <row r="149" spans="1:11" ht="21" customHeight="1" x14ac:dyDescent="0.3">
      <c r="A149" s="189"/>
      <c r="B149" s="7"/>
      <c r="C149" s="8"/>
      <c r="D149" s="46" t="s">
        <v>747</v>
      </c>
      <c r="E149" s="9" t="s">
        <v>21</v>
      </c>
      <c r="F149" s="10" t="s">
        <v>12</v>
      </c>
      <c r="G149" s="214"/>
      <c r="H149" s="11" t="s">
        <v>65</v>
      </c>
      <c r="I149" s="193"/>
      <c r="J149" s="12"/>
      <c r="K149" s="47"/>
    </row>
    <row r="150" spans="1:11" ht="21" customHeight="1" x14ac:dyDescent="0.3">
      <c r="A150" s="189"/>
      <c r="B150" s="7"/>
      <c r="C150" s="8"/>
      <c r="D150" s="7"/>
      <c r="E150" s="9" t="s">
        <v>4</v>
      </c>
      <c r="F150" s="13" t="s">
        <v>14</v>
      </c>
      <c r="G150" s="214"/>
      <c r="H150" s="11" t="s">
        <v>33</v>
      </c>
      <c r="I150" s="193"/>
      <c r="J150" s="12"/>
      <c r="K150" s="47"/>
    </row>
    <row r="151" spans="1:11" ht="21" customHeight="1" x14ac:dyDescent="0.3">
      <c r="A151" s="189"/>
      <c r="B151" s="7"/>
      <c r="C151" s="8"/>
      <c r="D151" s="9"/>
      <c r="E151" s="9" t="s">
        <v>5</v>
      </c>
      <c r="F151" s="13" t="s">
        <v>14</v>
      </c>
      <c r="G151" s="214"/>
      <c r="H151" s="11" t="s">
        <v>133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6</v>
      </c>
      <c r="F152" s="10" t="s">
        <v>12</v>
      </c>
      <c r="G152" s="214"/>
      <c r="H152" s="11" t="s">
        <v>101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7"/>
      <c r="E153" s="9" t="s">
        <v>7</v>
      </c>
      <c r="F153" s="10" t="s">
        <v>12</v>
      </c>
      <c r="G153" s="214"/>
      <c r="H153" s="11" t="s">
        <v>88</v>
      </c>
      <c r="I153" s="193"/>
      <c r="J153" s="12"/>
      <c r="K153" s="47"/>
    </row>
    <row r="154" spans="1:11" ht="21" customHeight="1" thickBot="1" x14ac:dyDescent="0.35">
      <c r="A154" s="201"/>
      <c r="B154" s="34"/>
      <c r="C154" s="19"/>
      <c r="D154" s="20"/>
      <c r="E154" s="20" t="s">
        <v>72</v>
      </c>
      <c r="F154" s="10" t="s">
        <v>12</v>
      </c>
      <c r="G154" s="214"/>
      <c r="H154" s="11" t="s">
        <v>44</v>
      </c>
      <c r="I154" s="204"/>
      <c r="J154" s="23"/>
      <c r="K154" s="51"/>
    </row>
    <row r="155" spans="1:11" ht="21" customHeight="1" thickTop="1" x14ac:dyDescent="0.3">
      <c r="A155" s="52"/>
      <c r="B155" s="40"/>
      <c r="C155" s="25"/>
      <c r="D155" s="26"/>
      <c r="E155" s="26"/>
      <c r="F155" s="26"/>
      <c r="G155" s="26"/>
      <c r="H155" s="27"/>
      <c r="I155" s="26"/>
      <c r="J155" s="28"/>
      <c r="K155" s="53"/>
    </row>
    <row r="156" spans="1:11" ht="21" customHeight="1" x14ac:dyDescent="0.35">
      <c r="A156" s="188">
        <v>20</v>
      </c>
      <c r="B156" s="4">
        <v>44818</v>
      </c>
      <c r="C156" s="5" t="s">
        <v>23</v>
      </c>
      <c r="D156" s="46" t="s">
        <v>735</v>
      </c>
      <c r="E156" s="9" t="s">
        <v>317</v>
      </c>
      <c r="F156" s="13"/>
      <c r="G156" s="205" t="s">
        <v>32</v>
      </c>
      <c r="H156" s="11"/>
      <c r="I156" s="203" t="s">
        <v>629</v>
      </c>
      <c r="J156" s="17">
        <v>20785</v>
      </c>
      <c r="K156" s="50">
        <f>SUM(K148,J156)</f>
        <v>356387</v>
      </c>
    </row>
    <row r="157" spans="1:11" ht="21" customHeight="1" x14ac:dyDescent="0.3">
      <c r="A157" s="189"/>
      <c r="B157" s="7"/>
      <c r="C157" s="8"/>
      <c r="D157" s="46" t="s">
        <v>736</v>
      </c>
      <c r="E157" s="9" t="s">
        <v>21</v>
      </c>
      <c r="F157" s="13" t="s">
        <v>14</v>
      </c>
      <c r="G157" s="196"/>
      <c r="H157" s="11" t="s">
        <v>56</v>
      </c>
      <c r="I157" s="193"/>
      <c r="J157" s="12"/>
      <c r="K157" s="47"/>
    </row>
    <row r="158" spans="1:11" ht="21" customHeight="1" x14ac:dyDescent="0.3">
      <c r="A158" s="189"/>
      <c r="B158" s="7"/>
      <c r="C158" s="8"/>
      <c r="D158" s="7"/>
      <c r="E158" s="9" t="s">
        <v>4</v>
      </c>
      <c r="F158" s="13" t="s">
        <v>14</v>
      </c>
      <c r="G158" s="196"/>
      <c r="H158" s="11" t="s">
        <v>47</v>
      </c>
      <c r="I158" s="193"/>
      <c r="J158" s="12"/>
      <c r="K158" s="47"/>
    </row>
    <row r="159" spans="1:11" ht="21" customHeight="1" x14ac:dyDescent="0.3">
      <c r="A159" s="189"/>
      <c r="B159" s="7"/>
      <c r="C159" s="8"/>
      <c r="D159" s="9"/>
      <c r="E159" s="9" t="s">
        <v>5</v>
      </c>
      <c r="F159" s="10" t="s">
        <v>12</v>
      </c>
      <c r="G159" s="196"/>
      <c r="H159" s="11" t="s">
        <v>56</v>
      </c>
      <c r="I159" s="193"/>
      <c r="J159" s="12"/>
      <c r="K159" s="47"/>
    </row>
    <row r="160" spans="1:11" ht="21" customHeight="1" x14ac:dyDescent="0.3">
      <c r="A160" s="189"/>
      <c r="B160" s="7"/>
      <c r="C160" s="8"/>
      <c r="D160" s="9"/>
      <c r="E160" s="9" t="s">
        <v>6</v>
      </c>
      <c r="F160" s="13" t="s">
        <v>14</v>
      </c>
      <c r="G160" s="196"/>
      <c r="H160" s="11" t="s">
        <v>45</v>
      </c>
      <c r="I160" s="193"/>
      <c r="J160" s="12"/>
      <c r="K160" s="47"/>
    </row>
    <row r="161" spans="1:11" ht="21" customHeight="1" x14ac:dyDescent="0.3">
      <c r="A161" s="189"/>
      <c r="B161" s="7"/>
      <c r="C161" s="8"/>
      <c r="D161" s="7"/>
      <c r="E161" s="9" t="s">
        <v>7</v>
      </c>
      <c r="F161" s="10" t="s">
        <v>12</v>
      </c>
      <c r="G161" s="196"/>
      <c r="H161" s="11" t="s">
        <v>56</v>
      </c>
      <c r="I161" s="193"/>
      <c r="J161" s="12"/>
      <c r="K161" s="47"/>
    </row>
    <row r="162" spans="1:11" ht="21" customHeight="1" thickBot="1" x14ac:dyDescent="0.35">
      <c r="A162" s="201"/>
      <c r="B162" s="34"/>
      <c r="C162" s="19"/>
      <c r="D162" s="20"/>
      <c r="E162" s="20" t="s">
        <v>72</v>
      </c>
      <c r="F162" s="13" t="s">
        <v>14</v>
      </c>
      <c r="G162" s="211"/>
      <c r="H162" s="11" t="s">
        <v>65</v>
      </c>
      <c r="I162" s="204"/>
      <c r="J162" s="23"/>
      <c r="K162" s="51"/>
    </row>
    <row r="163" spans="1:11" ht="21" customHeight="1" thickTop="1" x14ac:dyDescent="0.3">
      <c r="A163" s="52"/>
      <c r="B163" s="40"/>
      <c r="C163" s="25"/>
      <c r="D163" s="26"/>
      <c r="E163" s="26"/>
      <c r="F163" s="26"/>
      <c r="G163" s="26"/>
      <c r="H163" s="27"/>
      <c r="I163" s="26"/>
      <c r="J163" s="28"/>
      <c r="K163" s="53"/>
    </row>
    <row r="164" spans="1:11" ht="21" customHeight="1" x14ac:dyDescent="0.35">
      <c r="A164" s="188">
        <v>21</v>
      </c>
      <c r="B164" s="4">
        <v>44819</v>
      </c>
      <c r="C164" s="5" t="s">
        <v>23</v>
      </c>
      <c r="D164" s="46" t="s">
        <v>748</v>
      </c>
      <c r="E164" s="9" t="s">
        <v>317</v>
      </c>
      <c r="F164" s="13"/>
      <c r="G164" s="202" t="s">
        <v>43</v>
      </c>
      <c r="H164" s="11"/>
      <c r="I164" s="203" t="s">
        <v>18</v>
      </c>
      <c r="J164" s="17">
        <v>1215</v>
      </c>
      <c r="K164" s="50">
        <f>SUM(K156,J164)</f>
        <v>357602</v>
      </c>
    </row>
    <row r="165" spans="1:11" ht="21" customHeight="1" x14ac:dyDescent="0.3">
      <c r="A165" s="189"/>
      <c r="B165" s="7"/>
      <c r="C165" s="8"/>
      <c r="D165" s="46" t="s">
        <v>749</v>
      </c>
      <c r="E165" s="9" t="s">
        <v>21</v>
      </c>
      <c r="F165" s="10"/>
      <c r="G165" s="214"/>
      <c r="H165" s="11"/>
      <c r="I165" s="193"/>
      <c r="J165" s="12"/>
      <c r="K165" s="47"/>
    </row>
    <row r="166" spans="1:11" ht="21" customHeight="1" x14ac:dyDescent="0.3">
      <c r="A166" s="189"/>
      <c r="B166" s="7"/>
      <c r="C166" s="8"/>
      <c r="D166" s="7"/>
      <c r="E166" s="9" t="s">
        <v>4</v>
      </c>
      <c r="F166" s="13"/>
      <c r="G166" s="214"/>
      <c r="H166" s="11"/>
      <c r="I166" s="193"/>
      <c r="J166" s="12"/>
      <c r="K166" s="47"/>
    </row>
    <row r="167" spans="1:11" ht="21" customHeight="1" x14ac:dyDescent="0.3">
      <c r="A167" s="189"/>
      <c r="B167" s="7"/>
      <c r="C167" s="8"/>
      <c r="D167" s="9"/>
      <c r="E167" s="9" t="s">
        <v>5</v>
      </c>
      <c r="F167" s="10" t="s">
        <v>12</v>
      </c>
      <c r="G167" s="214"/>
      <c r="H167" s="11" t="s">
        <v>33</v>
      </c>
      <c r="I167" s="193"/>
      <c r="J167" s="12"/>
      <c r="K167" s="47"/>
    </row>
    <row r="168" spans="1:11" ht="21" customHeight="1" x14ac:dyDescent="0.3">
      <c r="A168" s="189"/>
      <c r="B168" s="7"/>
      <c r="C168" s="8"/>
      <c r="D168" s="9"/>
      <c r="E168" s="9" t="s">
        <v>6</v>
      </c>
      <c r="F168" s="10" t="s">
        <v>12</v>
      </c>
      <c r="G168" s="214"/>
      <c r="H168" s="11" t="s">
        <v>617</v>
      </c>
      <c r="I168" s="193"/>
      <c r="J168" s="12"/>
      <c r="K168" s="47"/>
    </row>
    <row r="169" spans="1:11" ht="21" customHeight="1" x14ac:dyDescent="0.3">
      <c r="A169" s="189"/>
      <c r="B169" s="7"/>
      <c r="C169" s="8"/>
      <c r="D169" s="7"/>
      <c r="E169" s="9" t="s">
        <v>7</v>
      </c>
      <c r="F169" s="10" t="s">
        <v>12</v>
      </c>
      <c r="G169" s="214"/>
      <c r="H169" s="11" t="s">
        <v>52</v>
      </c>
      <c r="I169" s="193"/>
      <c r="J169" s="12"/>
      <c r="K169" s="47"/>
    </row>
    <row r="170" spans="1:11" ht="21" customHeight="1" thickBot="1" x14ac:dyDescent="0.35">
      <c r="A170" s="201"/>
      <c r="B170" s="34"/>
      <c r="C170" s="19"/>
      <c r="D170" s="20"/>
      <c r="E170" s="20" t="s">
        <v>72</v>
      </c>
      <c r="F170" s="10" t="s">
        <v>12</v>
      </c>
      <c r="G170" s="214"/>
      <c r="H170" s="11" t="s">
        <v>57</v>
      </c>
      <c r="I170" s="204"/>
      <c r="J170" s="23"/>
      <c r="K170" s="51"/>
    </row>
    <row r="171" spans="1:11" ht="21" customHeight="1" thickTop="1" x14ac:dyDescent="0.3">
      <c r="A171" s="52"/>
      <c r="B171" s="40"/>
      <c r="C171" s="25"/>
      <c r="D171" s="26"/>
      <c r="E171" s="26"/>
      <c r="F171" s="26"/>
      <c r="G171" s="26"/>
      <c r="H171" s="27"/>
      <c r="I171" s="26"/>
      <c r="J171" s="28"/>
      <c r="K171" s="53"/>
    </row>
    <row r="172" spans="1:11" ht="21" customHeight="1" x14ac:dyDescent="0.35">
      <c r="A172" s="188">
        <v>22</v>
      </c>
      <c r="B172" s="4">
        <v>44823</v>
      </c>
      <c r="C172" s="5" t="s">
        <v>104</v>
      </c>
      <c r="D172" s="46" t="s">
        <v>750</v>
      </c>
      <c r="E172" s="9" t="s">
        <v>317</v>
      </c>
      <c r="F172" s="13"/>
      <c r="G172" s="205" t="s">
        <v>32</v>
      </c>
      <c r="H172" s="11"/>
      <c r="I172" s="203" t="s">
        <v>18</v>
      </c>
      <c r="J172" s="17">
        <v>26471</v>
      </c>
      <c r="K172" s="50">
        <f>SUM(K164,J172)</f>
        <v>384073</v>
      </c>
    </row>
    <row r="173" spans="1:11" ht="21" customHeight="1" x14ac:dyDescent="0.3">
      <c r="A173" s="189"/>
      <c r="B173" s="7"/>
      <c r="C173" s="8"/>
      <c r="D173" s="46" t="s">
        <v>751</v>
      </c>
      <c r="E173" s="9" t="s">
        <v>21</v>
      </c>
      <c r="F173" s="13" t="s">
        <v>14</v>
      </c>
      <c r="G173" s="196"/>
      <c r="H173" s="11" t="s">
        <v>47</v>
      </c>
      <c r="I173" s="193"/>
      <c r="J173" s="12"/>
      <c r="K173" s="47"/>
    </row>
    <row r="174" spans="1:11" ht="21" customHeight="1" x14ac:dyDescent="0.3">
      <c r="A174" s="189"/>
      <c r="B174" s="7"/>
      <c r="C174" s="8"/>
      <c r="D174" s="7"/>
      <c r="E174" s="9" t="s">
        <v>4</v>
      </c>
      <c r="F174" s="10" t="s">
        <v>12</v>
      </c>
      <c r="G174" s="196"/>
      <c r="H174" s="11" t="s">
        <v>26</v>
      </c>
      <c r="I174" s="193"/>
      <c r="J174" s="12"/>
      <c r="K174" s="47"/>
    </row>
    <row r="175" spans="1:11" ht="21" customHeight="1" x14ac:dyDescent="0.3">
      <c r="A175" s="189"/>
      <c r="B175" s="7"/>
      <c r="C175" s="8"/>
      <c r="D175" s="9"/>
      <c r="E175" s="9" t="s">
        <v>5</v>
      </c>
      <c r="F175" s="13" t="s">
        <v>14</v>
      </c>
      <c r="G175" s="196"/>
      <c r="H175" s="11" t="s">
        <v>47</v>
      </c>
      <c r="I175" s="193"/>
      <c r="J175" s="12"/>
      <c r="K175" s="47"/>
    </row>
    <row r="176" spans="1:11" ht="21" customHeight="1" x14ac:dyDescent="0.3">
      <c r="A176" s="189"/>
      <c r="B176" s="7"/>
      <c r="C176" s="8"/>
      <c r="D176" s="9"/>
      <c r="E176" s="9" t="s">
        <v>6</v>
      </c>
      <c r="F176" s="10" t="s">
        <v>12</v>
      </c>
      <c r="G176" s="196"/>
      <c r="H176" s="11" t="s">
        <v>26</v>
      </c>
      <c r="I176" s="193"/>
      <c r="J176" s="12"/>
      <c r="K176" s="47"/>
    </row>
    <row r="177" spans="1:11" ht="21" customHeight="1" x14ac:dyDescent="0.3">
      <c r="A177" s="189"/>
      <c r="B177" s="7"/>
      <c r="C177" s="8"/>
      <c r="D177" s="7"/>
      <c r="E177" s="9" t="s">
        <v>7</v>
      </c>
      <c r="F177" s="13" t="s">
        <v>14</v>
      </c>
      <c r="G177" s="196"/>
      <c r="H177" s="11" t="s">
        <v>45</v>
      </c>
      <c r="I177" s="193"/>
      <c r="J177" s="12"/>
      <c r="K177" s="47"/>
    </row>
    <row r="178" spans="1:11" ht="21" customHeight="1" thickBot="1" x14ac:dyDescent="0.35">
      <c r="A178" s="201"/>
      <c r="B178" s="34"/>
      <c r="C178" s="19"/>
      <c r="D178" s="20"/>
      <c r="E178" s="20" t="s">
        <v>72</v>
      </c>
      <c r="F178" s="13" t="s">
        <v>14</v>
      </c>
      <c r="G178" s="211"/>
      <c r="H178" s="11" t="s">
        <v>15</v>
      </c>
      <c r="I178" s="204"/>
      <c r="J178" s="23"/>
      <c r="K178" s="51"/>
    </row>
    <row r="179" spans="1:11" ht="21" customHeight="1" thickTop="1" x14ac:dyDescent="0.3">
      <c r="A179" s="52"/>
      <c r="B179" s="40"/>
      <c r="C179" s="25"/>
      <c r="D179" s="26"/>
      <c r="E179" s="26"/>
      <c r="F179" s="26"/>
      <c r="G179" s="26"/>
      <c r="H179" s="27"/>
      <c r="I179" s="26"/>
      <c r="J179" s="28"/>
      <c r="K179" s="53"/>
    </row>
    <row r="180" spans="1:11" ht="21" customHeight="1" x14ac:dyDescent="0.35">
      <c r="A180" s="188">
        <v>23</v>
      </c>
      <c r="B180" s="4">
        <v>44828</v>
      </c>
      <c r="C180" s="5" t="s">
        <v>104</v>
      </c>
      <c r="D180" s="46" t="s">
        <v>752</v>
      </c>
      <c r="E180" s="9" t="s">
        <v>317</v>
      </c>
      <c r="F180" s="13"/>
      <c r="G180" s="202" t="s">
        <v>43</v>
      </c>
      <c r="H180" s="11"/>
      <c r="I180" s="203" t="s">
        <v>18</v>
      </c>
      <c r="J180" s="17">
        <v>5865</v>
      </c>
      <c r="K180" s="50">
        <f>SUM(K172,J180)</f>
        <v>389938</v>
      </c>
    </row>
    <row r="181" spans="1:11" ht="21" customHeight="1" x14ac:dyDescent="0.3">
      <c r="A181" s="189"/>
      <c r="B181" s="7"/>
      <c r="C181" s="8"/>
      <c r="D181" s="46" t="s">
        <v>753</v>
      </c>
      <c r="E181" s="9" t="s">
        <v>21</v>
      </c>
      <c r="F181" s="13"/>
      <c r="G181" s="214"/>
      <c r="H181" s="11"/>
      <c r="I181" s="193"/>
      <c r="J181" s="12"/>
      <c r="K181" s="47"/>
    </row>
    <row r="182" spans="1:11" ht="21" customHeight="1" x14ac:dyDescent="0.3">
      <c r="A182" s="189"/>
      <c r="B182" s="7"/>
      <c r="C182" s="8"/>
      <c r="D182" s="7"/>
      <c r="E182" s="9" t="s">
        <v>4</v>
      </c>
      <c r="F182" s="13" t="s">
        <v>14</v>
      </c>
      <c r="G182" s="214"/>
      <c r="H182" s="11" t="s">
        <v>15</v>
      </c>
      <c r="I182" s="193"/>
      <c r="J182" s="12"/>
      <c r="K182" s="47"/>
    </row>
    <row r="183" spans="1:11" ht="21" customHeight="1" x14ac:dyDescent="0.3">
      <c r="A183" s="189"/>
      <c r="B183" s="7"/>
      <c r="C183" s="8"/>
      <c r="D183" s="9"/>
      <c r="E183" s="9" t="s">
        <v>5</v>
      </c>
      <c r="F183" s="10" t="s">
        <v>12</v>
      </c>
      <c r="G183" s="214"/>
      <c r="H183" s="11" t="s">
        <v>93</v>
      </c>
      <c r="I183" s="193"/>
      <c r="J183" s="12"/>
      <c r="K183" s="47"/>
    </row>
    <row r="184" spans="1:11" ht="21" customHeight="1" x14ac:dyDescent="0.3">
      <c r="A184" s="189"/>
      <c r="B184" s="7"/>
      <c r="C184" s="8"/>
      <c r="D184" s="9"/>
      <c r="E184" s="9" t="s">
        <v>6</v>
      </c>
      <c r="F184" s="13" t="s">
        <v>14</v>
      </c>
      <c r="G184" s="214"/>
      <c r="H184" s="11" t="s">
        <v>606</v>
      </c>
      <c r="I184" s="193"/>
      <c r="J184" s="12"/>
      <c r="K184" s="47"/>
    </row>
    <row r="185" spans="1:11" ht="21" customHeight="1" x14ac:dyDescent="0.3">
      <c r="A185" s="189"/>
      <c r="B185" s="7"/>
      <c r="C185" s="8"/>
      <c r="D185" s="7"/>
      <c r="E185" s="9" t="s">
        <v>7</v>
      </c>
      <c r="F185" s="10" t="s">
        <v>12</v>
      </c>
      <c r="G185" s="214"/>
      <c r="H185" s="11" t="s">
        <v>52</v>
      </c>
      <c r="I185" s="193"/>
      <c r="J185" s="12"/>
      <c r="K185" s="47"/>
    </row>
    <row r="186" spans="1:11" ht="21" customHeight="1" thickBot="1" x14ac:dyDescent="0.35">
      <c r="A186" s="201"/>
      <c r="B186" s="34"/>
      <c r="C186" s="19"/>
      <c r="D186" s="20"/>
      <c r="E186" s="20" t="s">
        <v>72</v>
      </c>
      <c r="F186" s="10" t="s">
        <v>12</v>
      </c>
      <c r="G186" s="214"/>
      <c r="H186" s="11" t="s">
        <v>101</v>
      </c>
      <c r="I186" s="204"/>
      <c r="J186" s="23"/>
      <c r="K186" s="51"/>
    </row>
    <row r="187" spans="1:11" ht="21" customHeight="1" thickTop="1" x14ac:dyDescent="0.3">
      <c r="A187" s="52"/>
      <c r="B187" s="40"/>
      <c r="C187" s="25"/>
      <c r="D187" s="26"/>
      <c r="E187" s="26"/>
      <c r="F187" s="26"/>
      <c r="G187" s="26"/>
      <c r="H187" s="27"/>
      <c r="I187" s="26"/>
      <c r="J187" s="28"/>
      <c r="K187" s="53"/>
    </row>
    <row r="188" spans="1:11" ht="21" customHeight="1" x14ac:dyDescent="0.35">
      <c r="A188" s="188">
        <v>24</v>
      </c>
      <c r="B188" s="4">
        <v>44828</v>
      </c>
      <c r="C188" s="5" t="s">
        <v>35</v>
      </c>
      <c r="D188" s="46" t="s">
        <v>754</v>
      </c>
      <c r="E188" s="9" t="s">
        <v>317</v>
      </c>
      <c r="F188" s="13"/>
      <c r="G188" s="206" t="s">
        <v>38</v>
      </c>
      <c r="H188" s="11"/>
      <c r="I188" s="203" t="s">
        <v>18</v>
      </c>
      <c r="J188" s="17">
        <v>9490</v>
      </c>
      <c r="K188" s="50">
        <f>SUM(K180,J188)</f>
        <v>399428</v>
      </c>
    </row>
    <row r="189" spans="1:11" ht="21" customHeight="1" x14ac:dyDescent="0.3">
      <c r="A189" s="189"/>
      <c r="B189" s="7"/>
      <c r="C189" s="8"/>
      <c r="D189" s="46" t="s">
        <v>755</v>
      </c>
      <c r="E189" s="9" t="s">
        <v>21</v>
      </c>
      <c r="F189" s="13"/>
      <c r="G189" s="212"/>
      <c r="H189" s="11"/>
      <c r="I189" s="193"/>
      <c r="J189" s="12"/>
      <c r="K189" s="47"/>
    </row>
    <row r="190" spans="1:11" ht="21" customHeight="1" x14ac:dyDescent="0.3">
      <c r="A190" s="189"/>
      <c r="B190" s="7"/>
      <c r="C190" s="8"/>
      <c r="D190" s="7"/>
      <c r="E190" s="9" t="s">
        <v>4</v>
      </c>
      <c r="F190" s="10" t="s">
        <v>12</v>
      </c>
      <c r="G190" s="212"/>
      <c r="H190" s="11" t="s">
        <v>44</v>
      </c>
      <c r="I190" s="193"/>
      <c r="J190" s="12"/>
      <c r="K190" s="47"/>
    </row>
    <row r="191" spans="1:11" ht="21" customHeight="1" x14ac:dyDescent="0.3">
      <c r="A191" s="189"/>
      <c r="B191" s="7"/>
      <c r="C191" s="8"/>
      <c r="D191" s="9"/>
      <c r="E191" s="9" t="s">
        <v>5</v>
      </c>
      <c r="F191" s="13" t="s">
        <v>14</v>
      </c>
      <c r="G191" s="212"/>
      <c r="H191" s="11" t="s">
        <v>93</v>
      </c>
      <c r="I191" s="193"/>
      <c r="J191" s="12"/>
      <c r="K191" s="47"/>
    </row>
    <row r="192" spans="1:11" ht="21" customHeight="1" x14ac:dyDescent="0.3">
      <c r="A192" s="189"/>
      <c r="B192" s="7"/>
      <c r="C192" s="8"/>
      <c r="D192" s="9"/>
      <c r="E192" s="9" t="s">
        <v>6</v>
      </c>
      <c r="F192" s="10" t="s">
        <v>12</v>
      </c>
      <c r="G192" s="212"/>
      <c r="H192" s="11" t="s">
        <v>44</v>
      </c>
      <c r="I192" s="193"/>
      <c r="J192" s="12"/>
      <c r="K192" s="47"/>
    </row>
    <row r="193" spans="1:11" ht="21" customHeight="1" x14ac:dyDescent="0.3">
      <c r="A193" s="189"/>
      <c r="B193" s="7"/>
      <c r="C193" s="8"/>
      <c r="D193" s="7"/>
      <c r="E193" s="9" t="s">
        <v>7</v>
      </c>
      <c r="F193" s="13" t="s">
        <v>14</v>
      </c>
      <c r="G193" s="212"/>
      <c r="H193" s="11" t="s">
        <v>93</v>
      </c>
      <c r="I193" s="193"/>
      <c r="J193" s="12"/>
      <c r="K193" s="47"/>
    </row>
    <row r="194" spans="1:11" ht="21" customHeight="1" thickBot="1" x14ac:dyDescent="0.35">
      <c r="A194" s="201"/>
      <c r="B194" s="34"/>
      <c r="C194" s="19"/>
      <c r="D194" s="20"/>
      <c r="E194" s="20" t="s">
        <v>72</v>
      </c>
      <c r="F194" s="10" t="s">
        <v>12</v>
      </c>
      <c r="G194" s="213"/>
      <c r="H194" s="11" t="s">
        <v>17</v>
      </c>
      <c r="I194" s="204"/>
      <c r="J194" s="23"/>
      <c r="K194" s="51"/>
    </row>
    <row r="195" spans="1:11" ht="21" customHeight="1" thickTop="1" x14ac:dyDescent="0.3">
      <c r="A195" s="52"/>
      <c r="B195" s="40"/>
      <c r="C195" s="25"/>
      <c r="D195" s="26"/>
      <c r="E195" s="26"/>
      <c r="F195" s="26"/>
      <c r="G195" s="26"/>
      <c r="H195" s="27"/>
      <c r="I195" s="26"/>
      <c r="J195" s="28"/>
      <c r="K195" s="53"/>
    </row>
    <row r="196" spans="1:11" ht="21" customHeight="1" x14ac:dyDescent="0.35">
      <c r="A196" s="188">
        <v>25</v>
      </c>
      <c r="B196" s="4">
        <v>44828</v>
      </c>
      <c r="C196" s="5" t="s">
        <v>23</v>
      </c>
      <c r="D196" s="46" t="s">
        <v>756</v>
      </c>
      <c r="E196" s="9" t="s">
        <v>317</v>
      </c>
      <c r="F196" s="13" t="s">
        <v>14</v>
      </c>
      <c r="G196" s="202" t="s">
        <v>43</v>
      </c>
      <c r="H196" s="11" t="s">
        <v>17</v>
      </c>
      <c r="I196" s="203" t="s">
        <v>18</v>
      </c>
      <c r="J196" s="17">
        <v>10248</v>
      </c>
      <c r="K196" s="50">
        <f>SUM(K188,J196)</f>
        <v>409676</v>
      </c>
    </row>
    <row r="197" spans="1:11" ht="21" customHeight="1" x14ac:dyDescent="0.3">
      <c r="A197" s="189"/>
      <c r="B197" s="7"/>
      <c r="C197" s="8"/>
      <c r="D197" s="46" t="s">
        <v>134</v>
      </c>
      <c r="E197" s="9" t="s">
        <v>21</v>
      </c>
      <c r="F197" s="10" t="s">
        <v>12</v>
      </c>
      <c r="G197" s="214"/>
      <c r="H197" s="11" t="s">
        <v>13</v>
      </c>
      <c r="I197" s="193"/>
      <c r="J197" s="12"/>
      <c r="K197" s="47"/>
    </row>
    <row r="198" spans="1:11" ht="21" customHeight="1" x14ac:dyDescent="0.3">
      <c r="A198" s="189"/>
      <c r="B198" s="7"/>
      <c r="C198" s="8"/>
      <c r="D198" s="7"/>
      <c r="E198" s="9" t="s">
        <v>4</v>
      </c>
      <c r="F198" s="13" t="s">
        <v>14</v>
      </c>
      <c r="G198" s="214"/>
      <c r="H198" s="11" t="s">
        <v>17</v>
      </c>
      <c r="I198" s="193"/>
      <c r="J198" s="12"/>
      <c r="K198" s="47"/>
    </row>
    <row r="199" spans="1:11" ht="21" customHeight="1" x14ac:dyDescent="0.3">
      <c r="A199" s="189"/>
      <c r="B199" s="7"/>
      <c r="C199" s="8"/>
      <c r="D199" s="9"/>
      <c r="E199" s="9" t="s">
        <v>5</v>
      </c>
      <c r="F199" s="10" t="s">
        <v>12</v>
      </c>
      <c r="G199" s="214"/>
      <c r="H199" s="11" t="s">
        <v>25</v>
      </c>
      <c r="I199" s="193"/>
      <c r="J199" s="12"/>
      <c r="K199" s="47"/>
    </row>
    <row r="200" spans="1:11" ht="21" customHeight="1" x14ac:dyDescent="0.3">
      <c r="A200" s="189"/>
      <c r="B200" s="7"/>
      <c r="C200" s="8"/>
      <c r="D200" s="9"/>
      <c r="E200" s="9" t="s">
        <v>6</v>
      </c>
      <c r="F200" s="13" t="s">
        <v>14</v>
      </c>
      <c r="G200" s="214"/>
      <c r="H200" s="11" t="s">
        <v>86</v>
      </c>
      <c r="I200" s="193"/>
      <c r="J200" s="12"/>
      <c r="K200" s="47"/>
    </row>
    <row r="201" spans="1:11" ht="21" customHeight="1" x14ac:dyDescent="0.3">
      <c r="A201" s="189"/>
      <c r="B201" s="7"/>
      <c r="C201" s="8"/>
      <c r="D201" s="7"/>
      <c r="E201" s="9" t="s">
        <v>7</v>
      </c>
      <c r="F201" s="10" t="s">
        <v>12</v>
      </c>
      <c r="G201" s="214"/>
      <c r="H201" s="11" t="s">
        <v>63</v>
      </c>
      <c r="I201" s="193"/>
      <c r="J201" s="12"/>
      <c r="K201" s="47"/>
    </row>
    <row r="202" spans="1:11" ht="21" customHeight="1" thickBot="1" x14ac:dyDescent="0.35">
      <c r="A202" s="201"/>
      <c r="B202" s="34"/>
      <c r="C202" s="19"/>
      <c r="D202" s="20"/>
      <c r="E202" s="20" t="s">
        <v>72</v>
      </c>
      <c r="F202" s="13" t="s">
        <v>14</v>
      </c>
      <c r="G202" s="214"/>
      <c r="H202" s="11" t="s">
        <v>45</v>
      </c>
      <c r="I202" s="204"/>
      <c r="J202" s="23"/>
      <c r="K202" s="51"/>
    </row>
    <row r="203" spans="1:11" ht="21" customHeight="1" thickTop="1" x14ac:dyDescent="0.3">
      <c r="A203" s="52"/>
      <c r="B203" s="40"/>
      <c r="C203" s="25"/>
      <c r="D203" s="26"/>
      <c r="E203" s="26"/>
      <c r="F203" s="26"/>
      <c r="G203" s="26"/>
      <c r="H203" s="27"/>
      <c r="I203" s="26"/>
      <c r="J203" s="28"/>
      <c r="K203" s="53"/>
    </row>
    <row r="204" spans="1:11" ht="21" customHeight="1" x14ac:dyDescent="0.3">
      <c r="B204" s="66"/>
      <c r="C204" s="67"/>
      <c r="D204" s="68"/>
      <c r="E204" s="68"/>
      <c r="F204" s="68"/>
      <c r="G204" s="68"/>
      <c r="H204" s="69"/>
      <c r="I204" s="68"/>
      <c r="J204" s="70"/>
    </row>
    <row r="206" spans="1:11" ht="18.75" x14ac:dyDescent="0.3">
      <c r="F206" s="89" t="s">
        <v>838</v>
      </c>
      <c r="G206" s="90" t="s">
        <v>839</v>
      </c>
      <c r="H206" s="91" t="s">
        <v>840</v>
      </c>
      <c r="I206" s="92" t="s">
        <v>38</v>
      </c>
      <c r="J206" s="93" t="s">
        <v>841</v>
      </c>
    </row>
    <row r="207" spans="1:11" ht="18.75" x14ac:dyDescent="0.3">
      <c r="F207" s="94" t="s">
        <v>18</v>
      </c>
      <c r="G207" s="9">
        <v>2</v>
      </c>
      <c r="H207" s="9">
        <v>4</v>
      </c>
      <c r="I207" s="9">
        <v>3</v>
      </c>
      <c r="J207" s="9">
        <f t="shared" ref="J207:J212" si="0">SUM(G207:I207)</f>
        <v>9</v>
      </c>
    </row>
    <row r="208" spans="1:11" ht="18.75" x14ac:dyDescent="0.3">
      <c r="F208" s="94" t="s">
        <v>853</v>
      </c>
      <c r="G208" s="9">
        <v>1</v>
      </c>
      <c r="H208" s="9">
        <v>0</v>
      </c>
      <c r="I208" s="9">
        <v>0</v>
      </c>
      <c r="J208" s="9">
        <f t="shared" si="0"/>
        <v>1</v>
      </c>
    </row>
    <row r="209" spans="1:10" ht="18.75" x14ac:dyDescent="0.3">
      <c r="F209" s="94" t="s">
        <v>652</v>
      </c>
      <c r="G209" s="9">
        <v>1</v>
      </c>
      <c r="H209" s="9">
        <v>0</v>
      </c>
      <c r="I209" s="9">
        <v>0</v>
      </c>
      <c r="J209" s="9">
        <f t="shared" si="0"/>
        <v>1</v>
      </c>
    </row>
    <row r="210" spans="1:10" ht="18.75" x14ac:dyDescent="0.3">
      <c r="F210" s="94" t="s">
        <v>854</v>
      </c>
      <c r="G210" s="9">
        <v>2</v>
      </c>
      <c r="H210" s="9">
        <v>3</v>
      </c>
      <c r="I210" s="9">
        <v>1</v>
      </c>
      <c r="J210" s="9">
        <f t="shared" si="0"/>
        <v>6</v>
      </c>
    </row>
    <row r="211" spans="1:10" ht="18.75" x14ac:dyDescent="0.3">
      <c r="F211" s="94" t="s">
        <v>856</v>
      </c>
      <c r="G211" s="9">
        <v>0</v>
      </c>
      <c r="H211" s="9">
        <v>1</v>
      </c>
      <c r="I211" s="9">
        <v>0</v>
      </c>
      <c r="J211" s="9">
        <f t="shared" si="0"/>
        <v>1</v>
      </c>
    </row>
    <row r="212" spans="1:10" ht="18.75" x14ac:dyDescent="0.3">
      <c r="F212" s="94" t="s">
        <v>730</v>
      </c>
      <c r="G212" s="9">
        <v>3</v>
      </c>
      <c r="H212" s="9">
        <v>4</v>
      </c>
      <c r="I212" s="9">
        <v>0</v>
      </c>
      <c r="J212" s="9">
        <f t="shared" si="0"/>
        <v>7</v>
      </c>
    </row>
    <row r="213" spans="1:10" ht="18.75" x14ac:dyDescent="0.3">
      <c r="F213" s="9"/>
      <c r="G213" s="9"/>
      <c r="H213" s="9"/>
      <c r="I213" s="9"/>
      <c r="J213" s="87"/>
    </row>
    <row r="214" spans="1:10" ht="18.75" x14ac:dyDescent="0.3">
      <c r="F214" s="95" t="s">
        <v>703</v>
      </c>
      <c r="G214" s="88">
        <f>SUM(G207:G213)</f>
        <v>9</v>
      </c>
      <c r="H214" s="88">
        <f>SUM(H207:H213)</f>
        <v>12</v>
      </c>
      <c r="I214" s="88">
        <f>SUM(I207:I213)</f>
        <v>4</v>
      </c>
      <c r="J214" s="88">
        <f>SUM(J207:J213)</f>
        <v>25</v>
      </c>
    </row>
    <row r="216" spans="1:10" ht="15.75" thickBot="1" x14ac:dyDescent="0.3"/>
    <row r="217" spans="1:10" ht="19.5" customHeight="1" x14ac:dyDescent="0.3">
      <c r="A217" s="222" t="s">
        <v>1355</v>
      </c>
      <c r="B217" s="223"/>
      <c r="C217" s="223"/>
      <c r="D217" s="86" t="s">
        <v>804</v>
      </c>
      <c r="E217" s="77">
        <v>25</v>
      </c>
      <c r="F217" s="80">
        <v>1</v>
      </c>
    </row>
    <row r="218" spans="1:10" ht="19.5" customHeight="1" x14ac:dyDescent="0.3">
      <c r="A218" s="224"/>
      <c r="B218" s="225"/>
      <c r="C218" s="225"/>
      <c r="D218" s="84" t="s">
        <v>789</v>
      </c>
      <c r="E218" s="78">
        <v>9</v>
      </c>
      <c r="F218" s="81">
        <f>AVERAGE(E218*F217)/E217</f>
        <v>0.36</v>
      </c>
    </row>
    <row r="219" spans="1:10" ht="19.5" customHeight="1" x14ac:dyDescent="0.3">
      <c r="A219" s="224"/>
      <c r="B219" s="225"/>
      <c r="C219" s="225"/>
      <c r="D219" s="83" t="s">
        <v>790</v>
      </c>
      <c r="E219" s="78">
        <v>12</v>
      </c>
      <c r="F219" s="81">
        <f t="shared" ref="F219:F220" si="1">AVERAGE(E219*F218)/E218</f>
        <v>0.48000000000000004</v>
      </c>
    </row>
    <row r="220" spans="1:10" ht="19.5" customHeight="1" thickBot="1" x14ac:dyDescent="0.35">
      <c r="A220" s="224"/>
      <c r="B220" s="225"/>
      <c r="C220" s="225"/>
      <c r="D220" s="85" t="s">
        <v>791</v>
      </c>
      <c r="E220" s="79">
        <v>4</v>
      </c>
      <c r="F220" s="82">
        <f t="shared" si="1"/>
        <v>0.16</v>
      </c>
    </row>
    <row r="221" spans="1:10" ht="20.25" thickBot="1" x14ac:dyDescent="0.35">
      <c r="A221" s="226"/>
      <c r="B221" s="227"/>
      <c r="C221" s="227"/>
      <c r="D221" s="128" t="s">
        <v>887</v>
      </c>
      <c r="E221" s="127">
        <f>K196</f>
        <v>409676</v>
      </c>
      <c r="F221" s="82"/>
    </row>
  </sheetData>
  <mergeCells count="77">
    <mergeCell ref="A164:A170"/>
    <mergeCell ref="G164:G170"/>
    <mergeCell ref="I164:I170"/>
    <mergeCell ref="A148:A154"/>
    <mergeCell ref="G148:G154"/>
    <mergeCell ref="I148:I154"/>
    <mergeCell ref="A156:A162"/>
    <mergeCell ref="G156:G162"/>
    <mergeCell ref="I156:I162"/>
    <mergeCell ref="A132:A138"/>
    <mergeCell ref="G132:G138"/>
    <mergeCell ref="I132:I138"/>
    <mergeCell ref="A140:A146"/>
    <mergeCell ref="G140:G146"/>
    <mergeCell ref="I140:I146"/>
    <mergeCell ref="A116:A122"/>
    <mergeCell ref="G116:G122"/>
    <mergeCell ref="I116:I122"/>
    <mergeCell ref="A124:A130"/>
    <mergeCell ref="G124:G130"/>
    <mergeCell ref="I124:I130"/>
    <mergeCell ref="A100:A106"/>
    <mergeCell ref="G100:G106"/>
    <mergeCell ref="I100:I106"/>
    <mergeCell ref="A108:A114"/>
    <mergeCell ref="G108:G114"/>
    <mergeCell ref="I108:I114"/>
    <mergeCell ref="A84:A90"/>
    <mergeCell ref="G84:G90"/>
    <mergeCell ref="I84:I90"/>
    <mergeCell ref="A92:A98"/>
    <mergeCell ref="G92:G98"/>
    <mergeCell ref="I92:I98"/>
    <mergeCell ref="A68:A74"/>
    <mergeCell ref="G68:G74"/>
    <mergeCell ref="I68:I74"/>
    <mergeCell ref="A76:A82"/>
    <mergeCell ref="G76:G82"/>
    <mergeCell ref="I76:I82"/>
    <mergeCell ref="A52:A58"/>
    <mergeCell ref="G52:G58"/>
    <mergeCell ref="I52:I58"/>
    <mergeCell ref="A60:A66"/>
    <mergeCell ref="G60:G66"/>
    <mergeCell ref="I60:I66"/>
    <mergeCell ref="A36:A42"/>
    <mergeCell ref="G36:G42"/>
    <mergeCell ref="I36:I42"/>
    <mergeCell ref="A44:A50"/>
    <mergeCell ref="G44:G50"/>
    <mergeCell ref="I44:I50"/>
    <mergeCell ref="A20:A26"/>
    <mergeCell ref="G20:G26"/>
    <mergeCell ref="I20:I26"/>
    <mergeCell ref="A28:A34"/>
    <mergeCell ref="G28:G34"/>
    <mergeCell ref="I28:I34"/>
    <mergeCell ref="A1:K1"/>
    <mergeCell ref="A4:A10"/>
    <mergeCell ref="G4:G10"/>
    <mergeCell ref="I4:I10"/>
    <mergeCell ref="A12:A18"/>
    <mergeCell ref="G12:G18"/>
    <mergeCell ref="I12:I18"/>
    <mergeCell ref="A172:A178"/>
    <mergeCell ref="G172:G178"/>
    <mergeCell ref="I172:I178"/>
    <mergeCell ref="A180:A186"/>
    <mergeCell ref="G180:G186"/>
    <mergeCell ref="I180:I186"/>
    <mergeCell ref="A217:C221"/>
    <mergeCell ref="A188:A194"/>
    <mergeCell ref="G188:G194"/>
    <mergeCell ref="I188:I194"/>
    <mergeCell ref="A196:A202"/>
    <mergeCell ref="G196:G202"/>
    <mergeCell ref="I196:I202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zoomScale="120" zoomScaleNormal="120" workbookViewId="0">
      <pane xSplit="1" ySplit="3" topLeftCell="B103" activePane="bottomRight" state="frozen"/>
      <selection pane="topRight" activeCell="B1" sqref="B1"/>
      <selection pane="bottomLeft" activeCell="A4" sqref="A4"/>
      <selection pane="bottomRight" activeCell="A115" sqref="A115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757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44836</v>
      </c>
      <c r="C4" s="5" t="s">
        <v>35</v>
      </c>
      <c r="D4" s="46" t="s">
        <v>758</v>
      </c>
      <c r="E4" s="9" t="s">
        <v>317</v>
      </c>
      <c r="F4" s="13"/>
      <c r="G4" s="205" t="s">
        <v>32</v>
      </c>
      <c r="H4" s="11"/>
      <c r="I4" s="203" t="s">
        <v>759</v>
      </c>
      <c r="J4" s="17">
        <v>33827</v>
      </c>
      <c r="K4" s="50">
        <f>SUM(J4)</f>
        <v>33827</v>
      </c>
    </row>
    <row r="5" spans="1:11" ht="18.75" customHeight="1" x14ac:dyDescent="0.3">
      <c r="A5" s="189"/>
      <c r="B5" s="7"/>
      <c r="C5" s="8"/>
      <c r="D5" s="46" t="s">
        <v>749</v>
      </c>
      <c r="E5" s="9" t="s">
        <v>21</v>
      </c>
      <c r="F5" s="10" t="s">
        <v>12</v>
      </c>
      <c r="G5" s="196"/>
      <c r="H5" s="11" t="s">
        <v>33</v>
      </c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3" t="s">
        <v>14</v>
      </c>
      <c r="G6" s="196"/>
      <c r="H6" s="11" t="s">
        <v>88</v>
      </c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0" t="s">
        <v>12</v>
      </c>
      <c r="G7" s="196"/>
      <c r="H7" s="11" t="s">
        <v>33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3" t="s">
        <v>14</v>
      </c>
      <c r="G8" s="196"/>
      <c r="H8" s="11" t="s">
        <v>65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3" t="s">
        <v>14</v>
      </c>
      <c r="G9" s="196"/>
      <c r="H9" s="11" t="s">
        <v>86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3" t="s">
        <v>14</v>
      </c>
      <c r="G10" s="211"/>
      <c r="H10" s="11" t="s">
        <v>760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44847</v>
      </c>
      <c r="C12" s="5" t="s">
        <v>35</v>
      </c>
      <c r="D12" s="46" t="s">
        <v>761</v>
      </c>
      <c r="E12" s="9" t="s">
        <v>317</v>
      </c>
      <c r="F12" s="10"/>
      <c r="G12" s="205" t="s">
        <v>32</v>
      </c>
      <c r="H12" s="11"/>
      <c r="I12" s="203" t="s">
        <v>759</v>
      </c>
      <c r="J12" s="17">
        <v>40059</v>
      </c>
      <c r="K12" s="50">
        <f>SUM(K4,J12)</f>
        <v>73886</v>
      </c>
    </row>
    <row r="13" spans="1:11" ht="18.75" customHeight="1" x14ac:dyDescent="0.3">
      <c r="A13" s="189"/>
      <c r="B13" s="7"/>
      <c r="C13" s="8"/>
      <c r="D13" s="46" t="s">
        <v>762</v>
      </c>
      <c r="E13" s="9" t="s">
        <v>21</v>
      </c>
      <c r="F13" s="13"/>
      <c r="G13" s="196"/>
      <c r="H13" s="11"/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0"/>
      <c r="G14" s="196"/>
      <c r="H14" s="11"/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3" t="s">
        <v>14</v>
      </c>
      <c r="G15" s="196"/>
      <c r="H15" s="11" t="s">
        <v>54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3" t="s">
        <v>14</v>
      </c>
      <c r="G16" s="196"/>
      <c r="H16" s="11" t="s">
        <v>65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3" t="s">
        <v>14</v>
      </c>
      <c r="G17" s="196"/>
      <c r="H17" s="11" t="s">
        <v>28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3" t="s">
        <v>14</v>
      </c>
      <c r="G18" s="211"/>
      <c r="H18" s="11" t="s">
        <v>55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>
        <v>44857</v>
      </c>
      <c r="C20" s="5" t="s">
        <v>35</v>
      </c>
      <c r="D20" s="46" t="s">
        <v>763</v>
      </c>
      <c r="E20" s="9" t="s">
        <v>317</v>
      </c>
      <c r="F20" s="13"/>
      <c r="G20" s="205" t="s">
        <v>32</v>
      </c>
      <c r="H20" s="11"/>
      <c r="I20" s="203" t="s">
        <v>18</v>
      </c>
      <c r="J20" s="17">
        <v>43767</v>
      </c>
      <c r="K20" s="50">
        <f>SUM(K12,J20)</f>
        <v>117653</v>
      </c>
    </row>
    <row r="21" spans="1:11" ht="18.75" customHeight="1" x14ac:dyDescent="0.3">
      <c r="A21" s="189"/>
      <c r="B21" s="7"/>
      <c r="C21" s="8"/>
      <c r="D21" s="46" t="s">
        <v>337</v>
      </c>
      <c r="E21" s="9" t="s">
        <v>21</v>
      </c>
      <c r="F21" s="10"/>
      <c r="G21" s="196"/>
      <c r="H21" s="11"/>
      <c r="I21" s="193"/>
      <c r="J21" s="12"/>
      <c r="K21" s="47"/>
    </row>
    <row r="22" spans="1:11" ht="18.75" customHeight="1" x14ac:dyDescent="0.3">
      <c r="A22" s="189"/>
      <c r="B22" s="7"/>
      <c r="C22" s="8"/>
      <c r="D22" s="7"/>
      <c r="E22" s="9" t="s">
        <v>4</v>
      </c>
      <c r="F22" s="13"/>
      <c r="G22" s="196"/>
      <c r="H22" s="11"/>
      <c r="I22" s="193"/>
      <c r="J22" s="12"/>
      <c r="K22" s="47"/>
    </row>
    <row r="23" spans="1:11" ht="18.75" customHeight="1" x14ac:dyDescent="0.3">
      <c r="A23" s="189"/>
      <c r="B23" s="7"/>
      <c r="C23" s="8"/>
      <c r="D23" s="9"/>
      <c r="E23" s="9" t="s">
        <v>5</v>
      </c>
      <c r="F23" s="13" t="s">
        <v>14</v>
      </c>
      <c r="G23" s="196"/>
      <c r="H23" s="11" t="s">
        <v>135</v>
      </c>
      <c r="I23" s="193"/>
      <c r="J23" s="12"/>
      <c r="K23" s="47"/>
    </row>
    <row r="24" spans="1:11" ht="18.75" customHeight="1" x14ac:dyDescent="0.3">
      <c r="A24" s="189"/>
      <c r="B24" s="7"/>
      <c r="C24" s="8"/>
      <c r="D24" s="9"/>
      <c r="E24" s="9" t="s">
        <v>6</v>
      </c>
      <c r="F24" s="13" t="s">
        <v>14</v>
      </c>
      <c r="G24" s="196"/>
      <c r="H24" s="11" t="s">
        <v>57</v>
      </c>
      <c r="I24" s="193"/>
      <c r="J24" s="12"/>
      <c r="K24" s="47"/>
    </row>
    <row r="25" spans="1:11" ht="18.75" customHeight="1" x14ac:dyDescent="0.3">
      <c r="A25" s="189"/>
      <c r="B25" s="7"/>
      <c r="C25" s="8"/>
      <c r="D25" s="7"/>
      <c r="E25" s="9" t="s">
        <v>7</v>
      </c>
      <c r="F25" s="13" t="s">
        <v>14</v>
      </c>
      <c r="G25" s="196"/>
      <c r="H25" s="11" t="s">
        <v>135</v>
      </c>
      <c r="I25" s="193"/>
      <c r="J25" s="12"/>
      <c r="K25" s="47"/>
    </row>
    <row r="26" spans="1:11" ht="19.5" customHeight="1" thickBot="1" x14ac:dyDescent="0.35">
      <c r="A26" s="201"/>
      <c r="B26" s="34"/>
      <c r="C26" s="19"/>
      <c r="D26" s="20"/>
      <c r="E26" s="20" t="s">
        <v>72</v>
      </c>
      <c r="F26" s="13" t="s">
        <v>14</v>
      </c>
      <c r="G26" s="211"/>
      <c r="H26" s="11" t="s">
        <v>135</v>
      </c>
      <c r="I26" s="204"/>
      <c r="J26" s="23"/>
      <c r="K26" s="51"/>
    </row>
    <row r="27" spans="1:11" ht="19.5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customHeight="1" x14ac:dyDescent="0.35">
      <c r="A28" s="188">
        <v>4</v>
      </c>
      <c r="B28" s="4">
        <v>44859</v>
      </c>
      <c r="C28" s="5" t="s">
        <v>23</v>
      </c>
      <c r="D28" s="46" t="s">
        <v>764</v>
      </c>
      <c r="E28" s="9" t="s">
        <v>317</v>
      </c>
      <c r="F28" s="13"/>
      <c r="G28" s="206" t="s">
        <v>38</v>
      </c>
      <c r="H28" s="11"/>
      <c r="I28" s="203" t="s">
        <v>759</v>
      </c>
      <c r="J28" s="17">
        <v>11945</v>
      </c>
      <c r="K28" s="50">
        <f>SUM(K20,J28)</f>
        <v>129598</v>
      </c>
    </row>
    <row r="29" spans="1:11" ht="18.75" customHeight="1" x14ac:dyDescent="0.3">
      <c r="A29" s="189"/>
      <c r="B29" s="7"/>
      <c r="C29" s="8"/>
      <c r="D29" s="46" t="s">
        <v>765</v>
      </c>
      <c r="E29" s="9" t="s">
        <v>21</v>
      </c>
      <c r="F29" s="10" t="s">
        <v>12</v>
      </c>
      <c r="G29" s="212"/>
      <c r="H29" s="11" t="s">
        <v>101</v>
      </c>
      <c r="I29" s="193"/>
      <c r="J29" s="12"/>
      <c r="K29" s="47"/>
    </row>
    <row r="30" spans="1:11" ht="18.75" customHeight="1" x14ac:dyDescent="0.3">
      <c r="A30" s="189"/>
      <c r="B30" s="7"/>
      <c r="C30" s="8"/>
      <c r="D30" s="7"/>
      <c r="E30" s="9" t="s">
        <v>4</v>
      </c>
      <c r="F30" s="13" t="s">
        <v>14</v>
      </c>
      <c r="G30" s="212"/>
      <c r="H30" s="11" t="s">
        <v>86</v>
      </c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5</v>
      </c>
      <c r="F31" s="13" t="s">
        <v>14</v>
      </c>
      <c r="G31" s="212"/>
      <c r="H31" s="11" t="s">
        <v>88</v>
      </c>
      <c r="I31" s="193"/>
      <c r="J31" s="12"/>
      <c r="K31" s="47"/>
    </row>
    <row r="32" spans="1:11" ht="18.75" customHeight="1" x14ac:dyDescent="0.3">
      <c r="A32" s="189"/>
      <c r="B32" s="7"/>
      <c r="C32" s="8"/>
      <c r="D32" s="9"/>
      <c r="E32" s="9" t="s">
        <v>6</v>
      </c>
      <c r="F32" s="10" t="s">
        <v>12</v>
      </c>
      <c r="G32" s="212"/>
      <c r="H32" s="11" t="s">
        <v>86</v>
      </c>
      <c r="I32" s="193"/>
      <c r="J32" s="12"/>
      <c r="K32" s="47"/>
    </row>
    <row r="33" spans="1:11" ht="18.75" customHeight="1" x14ac:dyDescent="0.3">
      <c r="A33" s="189"/>
      <c r="B33" s="7"/>
      <c r="C33" s="8"/>
      <c r="D33" s="7"/>
      <c r="E33" s="9" t="s">
        <v>7</v>
      </c>
      <c r="F33" s="10" t="s">
        <v>12</v>
      </c>
      <c r="G33" s="212"/>
      <c r="H33" s="11" t="s">
        <v>101</v>
      </c>
      <c r="I33" s="193"/>
      <c r="J33" s="12"/>
      <c r="K33" s="47"/>
    </row>
    <row r="34" spans="1:11" ht="19.5" customHeight="1" thickBot="1" x14ac:dyDescent="0.35">
      <c r="A34" s="201"/>
      <c r="B34" s="34"/>
      <c r="C34" s="19"/>
      <c r="D34" s="20"/>
      <c r="E34" s="20" t="s">
        <v>72</v>
      </c>
      <c r="F34" s="13" t="s">
        <v>14</v>
      </c>
      <c r="G34" s="213"/>
      <c r="H34" s="11" t="s">
        <v>68</v>
      </c>
      <c r="I34" s="204"/>
      <c r="J34" s="23"/>
      <c r="K34" s="51"/>
    </row>
    <row r="35" spans="1:11" ht="19.5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44860</v>
      </c>
      <c r="C36" s="5" t="s">
        <v>35</v>
      </c>
      <c r="D36" s="46" t="s">
        <v>766</v>
      </c>
      <c r="E36" s="9" t="s">
        <v>317</v>
      </c>
      <c r="F36" s="13"/>
      <c r="G36" s="202" t="s">
        <v>43</v>
      </c>
      <c r="H36" s="11"/>
      <c r="I36" s="203" t="s">
        <v>759</v>
      </c>
      <c r="J36" s="17">
        <v>2725</v>
      </c>
      <c r="K36" s="50">
        <f>SUM(K28,J36)</f>
        <v>132323</v>
      </c>
    </row>
    <row r="37" spans="1:11" ht="21" customHeight="1" x14ac:dyDescent="0.3">
      <c r="A37" s="189"/>
      <c r="B37" s="7"/>
      <c r="C37" s="8"/>
      <c r="D37" s="46" t="s">
        <v>58</v>
      </c>
      <c r="E37" s="9" t="s">
        <v>21</v>
      </c>
      <c r="F37" s="10" t="s">
        <v>12</v>
      </c>
      <c r="G37" s="214"/>
      <c r="H37" s="11" t="s">
        <v>57</v>
      </c>
      <c r="I37" s="193"/>
      <c r="J37" s="12"/>
      <c r="K37" s="47"/>
    </row>
    <row r="38" spans="1:11" ht="21" customHeight="1" x14ac:dyDescent="0.3">
      <c r="A38" s="189"/>
      <c r="B38" s="7"/>
      <c r="C38" s="8"/>
      <c r="D38" s="7"/>
      <c r="E38" s="9" t="s">
        <v>4</v>
      </c>
      <c r="F38" s="10" t="s">
        <v>12</v>
      </c>
      <c r="G38" s="214"/>
      <c r="H38" s="11" t="s">
        <v>88</v>
      </c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0" t="s">
        <v>12</v>
      </c>
      <c r="G39" s="214"/>
      <c r="H39" s="11" t="s">
        <v>86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0" t="s">
        <v>12</v>
      </c>
      <c r="G40" s="214"/>
      <c r="H40" s="11" t="s">
        <v>33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7"/>
      <c r="E41" s="9" t="s">
        <v>7</v>
      </c>
      <c r="F41" s="13" t="s">
        <v>14</v>
      </c>
      <c r="G41" s="214"/>
      <c r="H41" s="11" t="s">
        <v>17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20" t="s">
        <v>72</v>
      </c>
      <c r="F42" s="10" t="s">
        <v>12</v>
      </c>
      <c r="G42" s="214"/>
      <c r="H42" s="11" t="s">
        <v>68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44861</v>
      </c>
      <c r="C44" s="5" t="s">
        <v>104</v>
      </c>
      <c r="D44" s="46" t="s">
        <v>767</v>
      </c>
      <c r="E44" s="9" t="s">
        <v>317</v>
      </c>
      <c r="F44" s="13"/>
      <c r="G44" s="202" t="s">
        <v>43</v>
      </c>
      <c r="H44" s="11"/>
      <c r="I44" s="203" t="s">
        <v>690</v>
      </c>
      <c r="J44" s="17">
        <v>936</v>
      </c>
      <c r="K44" s="50">
        <f>SUM(K36,J44)</f>
        <v>133259</v>
      </c>
    </row>
    <row r="45" spans="1:11" ht="21" customHeight="1" x14ac:dyDescent="0.3">
      <c r="A45" s="189"/>
      <c r="B45" s="7"/>
      <c r="C45" s="8"/>
      <c r="D45" s="46" t="s">
        <v>594</v>
      </c>
      <c r="E45" s="9" t="s">
        <v>21</v>
      </c>
      <c r="F45" s="10"/>
      <c r="G45" s="214"/>
      <c r="H45" s="11"/>
      <c r="I45" s="193"/>
      <c r="J45" s="12"/>
      <c r="K45" s="47"/>
    </row>
    <row r="46" spans="1:11" ht="21" customHeight="1" x14ac:dyDescent="0.3">
      <c r="A46" s="189"/>
      <c r="B46" s="7"/>
      <c r="C46" s="8"/>
      <c r="D46" s="7"/>
      <c r="E46" s="9" t="s">
        <v>4</v>
      </c>
      <c r="F46" s="13"/>
      <c r="G46" s="214"/>
      <c r="H46" s="11"/>
      <c r="I46" s="193"/>
      <c r="J46" s="12"/>
      <c r="K46" s="47" t="e">
        <f>'Říjen 2022'!#REF!</f>
        <v>#REF!</v>
      </c>
    </row>
    <row r="47" spans="1:11" ht="21" customHeight="1" x14ac:dyDescent="0.3">
      <c r="A47" s="189"/>
      <c r="B47" s="7"/>
      <c r="C47" s="8"/>
      <c r="D47" s="9"/>
      <c r="E47" s="9" t="s">
        <v>5</v>
      </c>
      <c r="F47" s="10" t="s">
        <v>12</v>
      </c>
      <c r="G47" s="214"/>
      <c r="H47" s="11" t="s">
        <v>57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0" t="s">
        <v>12</v>
      </c>
      <c r="G48" s="214"/>
      <c r="H48" s="11" t="s">
        <v>55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7"/>
      <c r="E49" s="9" t="s">
        <v>7</v>
      </c>
      <c r="F49" s="10" t="s">
        <v>12</v>
      </c>
      <c r="G49" s="214"/>
      <c r="H49" s="11" t="s">
        <v>63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20" t="s">
        <v>72</v>
      </c>
      <c r="F50" s="10" t="s">
        <v>12</v>
      </c>
      <c r="G50" s="214"/>
      <c r="H50" s="11" t="s">
        <v>55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44861</v>
      </c>
      <c r="C52" s="5" t="s">
        <v>23</v>
      </c>
      <c r="D52" s="46" t="s">
        <v>768</v>
      </c>
      <c r="E52" s="9" t="s">
        <v>317</v>
      </c>
      <c r="F52" s="13" t="s">
        <v>14</v>
      </c>
      <c r="G52" s="205" t="s">
        <v>32</v>
      </c>
      <c r="H52" s="11" t="s">
        <v>606</v>
      </c>
      <c r="I52" s="203" t="s">
        <v>690</v>
      </c>
      <c r="J52" s="17">
        <v>25825</v>
      </c>
      <c r="K52" s="50">
        <f>SUM(K44,J52)</f>
        <v>159084</v>
      </c>
    </row>
    <row r="53" spans="1:11" ht="21" customHeight="1" x14ac:dyDescent="0.3">
      <c r="A53" s="189"/>
      <c r="B53" s="7"/>
      <c r="C53" s="8"/>
      <c r="D53" s="46" t="s">
        <v>769</v>
      </c>
      <c r="E53" s="9" t="s">
        <v>21</v>
      </c>
      <c r="F53" s="10" t="s">
        <v>12</v>
      </c>
      <c r="G53" s="196"/>
      <c r="H53" s="11" t="s">
        <v>44</v>
      </c>
      <c r="I53" s="193"/>
      <c r="J53" s="12"/>
      <c r="K53" s="47"/>
    </row>
    <row r="54" spans="1:11" ht="21" customHeight="1" x14ac:dyDescent="0.3">
      <c r="A54" s="189"/>
      <c r="B54" s="7"/>
      <c r="C54" s="8"/>
      <c r="D54" s="7"/>
      <c r="E54" s="9" t="s">
        <v>4</v>
      </c>
      <c r="F54" s="13" t="s">
        <v>14</v>
      </c>
      <c r="G54" s="196"/>
      <c r="H54" s="11" t="s">
        <v>617</v>
      </c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3" t="s">
        <v>14</v>
      </c>
      <c r="G55" s="196"/>
      <c r="H55" s="11" t="s">
        <v>93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0" t="s">
        <v>12</v>
      </c>
      <c r="G56" s="196"/>
      <c r="H56" s="11" t="s">
        <v>606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7"/>
      <c r="E57" s="9" t="s">
        <v>7</v>
      </c>
      <c r="F57" s="13" t="s">
        <v>14</v>
      </c>
      <c r="G57" s="196"/>
      <c r="H57" s="11" t="s">
        <v>93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0" t="s">
        <v>12</v>
      </c>
      <c r="G58" s="211"/>
      <c r="H58" s="11" t="s">
        <v>55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44861</v>
      </c>
      <c r="C60" s="5" t="s">
        <v>20</v>
      </c>
      <c r="D60" s="46" t="s">
        <v>771</v>
      </c>
      <c r="E60" s="9" t="s">
        <v>317</v>
      </c>
      <c r="F60" s="13"/>
      <c r="G60" s="206" t="s">
        <v>38</v>
      </c>
      <c r="H60" s="11"/>
      <c r="I60" s="203" t="s">
        <v>690</v>
      </c>
      <c r="J60" s="17">
        <v>9515</v>
      </c>
      <c r="K60" s="50">
        <f>SUM(K52,J60)</f>
        <v>168599</v>
      </c>
    </row>
    <row r="61" spans="1:11" ht="21" customHeight="1" x14ac:dyDescent="0.3">
      <c r="A61" s="189"/>
      <c r="B61" s="7"/>
      <c r="C61" s="8"/>
      <c r="D61" s="46" t="s">
        <v>770</v>
      </c>
      <c r="E61" s="9" t="s">
        <v>21</v>
      </c>
      <c r="F61" s="10"/>
      <c r="G61" s="212"/>
      <c r="H61" s="11"/>
      <c r="I61" s="193"/>
      <c r="J61" s="12"/>
      <c r="K61" s="47"/>
    </row>
    <row r="62" spans="1:11" ht="21" customHeight="1" x14ac:dyDescent="0.3">
      <c r="A62" s="189"/>
      <c r="B62" s="7"/>
      <c r="C62" s="8"/>
      <c r="D62" s="7"/>
      <c r="E62" s="9" t="s">
        <v>4</v>
      </c>
      <c r="F62" s="10" t="s">
        <v>12</v>
      </c>
      <c r="G62" s="212"/>
      <c r="H62" s="11" t="s">
        <v>16</v>
      </c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3" t="s">
        <v>14</v>
      </c>
      <c r="G63" s="212"/>
      <c r="H63" s="11" t="s">
        <v>56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0" t="s">
        <v>12</v>
      </c>
      <c r="G64" s="212"/>
      <c r="H64" s="11" t="s">
        <v>26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7"/>
      <c r="E65" s="9" t="s">
        <v>7</v>
      </c>
      <c r="F65" s="13" t="s">
        <v>14</v>
      </c>
      <c r="G65" s="212"/>
      <c r="H65" s="11" t="s">
        <v>63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0" t="s">
        <v>12</v>
      </c>
      <c r="G66" s="213"/>
      <c r="H66" s="11" t="s">
        <v>55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44862</v>
      </c>
      <c r="C68" s="5" t="s">
        <v>23</v>
      </c>
      <c r="D68" s="46" t="s">
        <v>772</v>
      </c>
      <c r="E68" s="9" t="s">
        <v>317</v>
      </c>
      <c r="F68" s="13"/>
      <c r="G68" s="205" t="s">
        <v>32</v>
      </c>
      <c r="H68" s="11"/>
      <c r="I68" s="203" t="s">
        <v>774</v>
      </c>
      <c r="J68" s="17">
        <v>36852</v>
      </c>
      <c r="K68" s="50">
        <f>SUM(K60,J68)</f>
        <v>205451</v>
      </c>
    </row>
    <row r="69" spans="1:11" ht="21" customHeight="1" x14ac:dyDescent="0.3">
      <c r="A69" s="189"/>
      <c r="B69" s="7"/>
      <c r="C69" s="8"/>
      <c r="D69" s="46" t="s">
        <v>773</v>
      </c>
      <c r="E69" s="9" t="s">
        <v>21</v>
      </c>
      <c r="F69" s="10"/>
      <c r="G69" s="196"/>
      <c r="H69" s="11"/>
      <c r="I69" s="193"/>
      <c r="J69" s="12"/>
      <c r="K69" s="47"/>
    </row>
    <row r="70" spans="1:11" ht="21" customHeight="1" x14ac:dyDescent="0.3">
      <c r="A70" s="189"/>
      <c r="B70" s="7"/>
      <c r="C70" s="8"/>
      <c r="D70" s="7"/>
      <c r="E70" s="9" t="s">
        <v>4</v>
      </c>
      <c r="F70" s="10"/>
      <c r="G70" s="196"/>
      <c r="H70" s="11"/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3" t="s">
        <v>14</v>
      </c>
      <c r="G71" s="196"/>
      <c r="H71" s="11" t="s">
        <v>775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3" t="s">
        <v>14</v>
      </c>
      <c r="G72" s="196"/>
      <c r="H72" s="11" t="s">
        <v>55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7"/>
      <c r="E73" s="9" t="s">
        <v>7</v>
      </c>
      <c r="F73" s="13" t="s">
        <v>14</v>
      </c>
      <c r="G73" s="196"/>
      <c r="H73" s="11" t="s">
        <v>63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13" t="s">
        <v>14</v>
      </c>
      <c r="G74" s="211"/>
      <c r="H74" s="11" t="s">
        <v>68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44863</v>
      </c>
      <c r="C76" s="5" t="s">
        <v>66</v>
      </c>
      <c r="D76" s="46" t="s">
        <v>776</v>
      </c>
      <c r="E76" s="9" t="s">
        <v>317</v>
      </c>
      <c r="F76" s="13"/>
      <c r="G76" s="202" t="s">
        <v>43</v>
      </c>
      <c r="H76" s="11"/>
      <c r="I76" s="203" t="s">
        <v>690</v>
      </c>
      <c r="J76" s="17">
        <v>1505</v>
      </c>
      <c r="K76" s="50">
        <f>SUM(K68,J76)</f>
        <v>206956</v>
      </c>
    </row>
    <row r="77" spans="1:11" ht="21" customHeight="1" x14ac:dyDescent="0.3">
      <c r="A77" s="189"/>
      <c r="B77" s="7"/>
      <c r="C77" s="8"/>
      <c r="D77" s="46" t="s">
        <v>666</v>
      </c>
      <c r="E77" s="9" t="s">
        <v>21</v>
      </c>
      <c r="F77" s="10"/>
      <c r="G77" s="214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7"/>
      <c r="E78" s="9" t="s">
        <v>4</v>
      </c>
      <c r="F78" s="10"/>
      <c r="G78" s="214"/>
      <c r="H78" s="11"/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0" t="s">
        <v>12</v>
      </c>
      <c r="G79" s="214"/>
      <c r="H79" s="11" t="s">
        <v>44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0" t="s">
        <v>12</v>
      </c>
      <c r="G80" s="214"/>
      <c r="H80" s="11" t="s">
        <v>45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7"/>
      <c r="E81" s="9" t="s">
        <v>7</v>
      </c>
      <c r="F81" s="10" t="s">
        <v>12</v>
      </c>
      <c r="G81" s="214"/>
      <c r="H81" s="11" t="s">
        <v>52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10" t="s">
        <v>12</v>
      </c>
      <c r="G82" s="214"/>
      <c r="H82" s="11" t="s">
        <v>68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44864</v>
      </c>
      <c r="C84" s="5" t="s">
        <v>104</v>
      </c>
      <c r="D84" s="46" t="s">
        <v>777</v>
      </c>
      <c r="E84" s="9" t="s">
        <v>317</v>
      </c>
      <c r="F84" s="13"/>
      <c r="G84" s="205" t="s">
        <v>32</v>
      </c>
      <c r="H84" s="11"/>
      <c r="I84" s="203" t="s">
        <v>119</v>
      </c>
      <c r="J84" s="17">
        <v>32756</v>
      </c>
      <c r="K84" s="50">
        <f>SUM(K76,J84)</f>
        <v>239712</v>
      </c>
    </row>
    <row r="85" spans="1:11" ht="21" customHeight="1" x14ac:dyDescent="0.3">
      <c r="A85" s="189"/>
      <c r="B85" s="7"/>
      <c r="C85" s="8"/>
      <c r="D85" s="46" t="s">
        <v>778</v>
      </c>
      <c r="E85" s="9" t="s">
        <v>21</v>
      </c>
      <c r="F85" s="13" t="s">
        <v>14</v>
      </c>
      <c r="G85" s="196"/>
      <c r="H85" s="11" t="s">
        <v>29</v>
      </c>
      <c r="I85" s="193"/>
      <c r="J85" s="12"/>
      <c r="K85" s="47"/>
    </row>
    <row r="86" spans="1:11" ht="21" customHeight="1" x14ac:dyDescent="0.3">
      <c r="A86" s="189"/>
      <c r="B86" s="7"/>
      <c r="C86" s="8"/>
      <c r="D86" s="7"/>
      <c r="E86" s="9" t="s">
        <v>4</v>
      </c>
      <c r="F86" s="10" t="s">
        <v>12</v>
      </c>
      <c r="G86" s="196"/>
      <c r="H86" s="11" t="s">
        <v>55</v>
      </c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3" t="s">
        <v>14</v>
      </c>
      <c r="G87" s="196"/>
      <c r="H87" s="11" t="s">
        <v>48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3" t="s">
        <v>14</v>
      </c>
      <c r="G88" s="196"/>
      <c r="H88" s="11" t="s">
        <v>17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7"/>
      <c r="E89" s="9" t="s">
        <v>7</v>
      </c>
      <c r="F89" s="13" t="s">
        <v>14</v>
      </c>
      <c r="G89" s="196"/>
      <c r="H89" s="11" t="s">
        <v>56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10" t="s">
        <v>12</v>
      </c>
      <c r="G90" s="211"/>
      <c r="H90" s="11" t="s">
        <v>55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44864</v>
      </c>
      <c r="C92" s="5" t="s">
        <v>35</v>
      </c>
      <c r="D92" s="46" t="s">
        <v>779</v>
      </c>
      <c r="E92" s="9" t="s">
        <v>317</v>
      </c>
      <c r="F92" s="13"/>
      <c r="G92" s="202" t="s">
        <v>43</v>
      </c>
      <c r="H92" s="11"/>
      <c r="I92" s="203" t="s">
        <v>119</v>
      </c>
      <c r="J92" s="17">
        <v>5449</v>
      </c>
      <c r="K92" s="50">
        <f>SUM(K84,J92)</f>
        <v>245161</v>
      </c>
    </row>
    <row r="93" spans="1:11" ht="21" customHeight="1" x14ac:dyDescent="0.3">
      <c r="A93" s="189"/>
      <c r="B93" s="7"/>
      <c r="C93" s="8"/>
      <c r="D93" s="46" t="s">
        <v>780</v>
      </c>
      <c r="E93" s="9" t="s">
        <v>21</v>
      </c>
      <c r="F93" s="10" t="s">
        <v>12</v>
      </c>
      <c r="G93" s="214"/>
      <c r="H93" s="11" t="s">
        <v>55</v>
      </c>
      <c r="I93" s="193"/>
      <c r="J93" s="12"/>
      <c r="K93" s="47"/>
    </row>
    <row r="94" spans="1:11" ht="21" customHeight="1" x14ac:dyDescent="0.3">
      <c r="A94" s="189"/>
      <c r="B94" s="7"/>
      <c r="C94" s="8"/>
      <c r="D94" s="7"/>
      <c r="E94" s="9" t="s">
        <v>4</v>
      </c>
      <c r="F94" s="10" t="s">
        <v>12</v>
      </c>
      <c r="G94" s="214"/>
      <c r="H94" s="11" t="s">
        <v>63</v>
      </c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0" t="s">
        <v>12</v>
      </c>
      <c r="G95" s="214"/>
      <c r="H95" s="11" t="s">
        <v>47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3" t="s">
        <v>14</v>
      </c>
      <c r="G96" s="214"/>
      <c r="H96" s="11" t="s">
        <v>56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7"/>
      <c r="E97" s="9" t="s">
        <v>7</v>
      </c>
      <c r="F97" s="10" t="s">
        <v>12</v>
      </c>
      <c r="G97" s="214"/>
      <c r="H97" s="11" t="s">
        <v>47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20" t="s">
        <v>72</v>
      </c>
      <c r="F98" s="13" t="s">
        <v>14</v>
      </c>
      <c r="G98" s="214"/>
      <c r="H98" s="11" t="s">
        <v>68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26"/>
      <c r="F99" s="26"/>
      <c r="G99" s="26"/>
      <c r="H99" s="27"/>
      <c r="I99" s="26"/>
      <c r="J99" s="28"/>
      <c r="K99" s="53"/>
    </row>
    <row r="100" spans="1:11" ht="21" customHeight="1" x14ac:dyDescent="0.35">
      <c r="A100" s="188">
        <v>13</v>
      </c>
      <c r="B100" s="4">
        <v>44864</v>
      </c>
      <c r="C100" s="5" t="s">
        <v>23</v>
      </c>
      <c r="D100" s="46" t="s">
        <v>781</v>
      </c>
      <c r="E100" s="9" t="s">
        <v>317</v>
      </c>
      <c r="F100" s="13"/>
      <c r="G100" s="205" t="s">
        <v>32</v>
      </c>
      <c r="H100" s="11"/>
      <c r="I100" s="203" t="s">
        <v>782</v>
      </c>
      <c r="J100" s="17">
        <v>39116</v>
      </c>
      <c r="K100" s="50">
        <f>SUM(K92,J100)</f>
        <v>284277</v>
      </c>
    </row>
    <row r="101" spans="1:11" ht="21" customHeight="1" x14ac:dyDescent="0.3">
      <c r="A101" s="189"/>
      <c r="B101" s="7"/>
      <c r="C101" s="8"/>
      <c r="D101" s="46" t="s">
        <v>755</v>
      </c>
      <c r="E101" s="9" t="s">
        <v>21</v>
      </c>
      <c r="F101" s="10"/>
      <c r="G101" s="196"/>
      <c r="H101" s="11"/>
      <c r="I101" s="193"/>
      <c r="J101" s="12"/>
      <c r="K101" s="47"/>
    </row>
    <row r="102" spans="1:11" ht="21" customHeight="1" x14ac:dyDescent="0.3">
      <c r="A102" s="189"/>
      <c r="B102" s="7"/>
      <c r="C102" s="8"/>
      <c r="D102" s="7"/>
      <c r="E102" s="9" t="s">
        <v>4</v>
      </c>
      <c r="F102" s="10"/>
      <c r="G102" s="196"/>
      <c r="H102" s="11"/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0"/>
      <c r="G103" s="196"/>
      <c r="H103" s="11"/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3"/>
      <c r="G104" s="196"/>
      <c r="H104" s="11"/>
      <c r="I104" s="193"/>
      <c r="J104" s="12"/>
      <c r="K104" s="47"/>
    </row>
    <row r="105" spans="1:11" ht="21" customHeight="1" x14ac:dyDescent="0.3">
      <c r="A105" s="189"/>
      <c r="B105" s="7"/>
      <c r="C105" s="8"/>
      <c r="D105" s="7"/>
      <c r="E105" s="9" t="s">
        <v>7</v>
      </c>
      <c r="F105" s="13" t="s">
        <v>14</v>
      </c>
      <c r="G105" s="196"/>
      <c r="H105" s="11" t="s">
        <v>86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20" t="s">
        <v>72</v>
      </c>
      <c r="F106" s="13" t="s">
        <v>14</v>
      </c>
      <c r="G106" s="211"/>
      <c r="H106" s="11" t="s">
        <v>68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26"/>
      <c r="F107" s="26"/>
      <c r="G107" s="26"/>
      <c r="H107" s="27"/>
      <c r="I107" s="26"/>
      <c r="J107" s="28"/>
      <c r="K107" s="53"/>
    </row>
    <row r="108" spans="1:11" ht="21" customHeight="1" x14ac:dyDescent="0.3">
      <c r="B108" s="66"/>
      <c r="C108" s="67"/>
      <c r="D108" s="68"/>
      <c r="E108" s="68"/>
      <c r="F108" s="68"/>
      <c r="G108" s="68"/>
      <c r="H108" s="69"/>
      <c r="I108" s="68"/>
      <c r="J108" s="70"/>
    </row>
    <row r="109" spans="1:11" ht="21" customHeight="1" thickBot="1" x14ac:dyDescent="0.35">
      <c r="B109" s="66"/>
      <c r="C109" s="67"/>
      <c r="D109" s="68"/>
      <c r="E109" s="68"/>
      <c r="F109" s="68"/>
      <c r="G109" s="68"/>
      <c r="H109" s="69"/>
      <c r="I109" s="68"/>
      <c r="J109" s="70"/>
    </row>
    <row r="110" spans="1:11" ht="21" customHeight="1" x14ac:dyDescent="0.3">
      <c r="A110" s="222" t="s">
        <v>1354</v>
      </c>
      <c r="B110" s="223"/>
      <c r="C110" s="223"/>
      <c r="D110" s="86" t="s">
        <v>787</v>
      </c>
      <c r="E110" s="77">
        <v>13</v>
      </c>
      <c r="F110" s="80">
        <v>1</v>
      </c>
      <c r="G110" s="68"/>
      <c r="H110" s="69"/>
      <c r="I110" s="68"/>
      <c r="J110" s="70"/>
    </row>
    <row r="111" spans="1:11" ht="21" customHeight="1" x14ac:dyDescent="0.3">
      <c r="A111" s="224"/>
      <c r="B111" s="225"/>
      <c r="C111" s="225"/>
      <c r="D111" s="84" t="s">
        <v>788</v>
      </c>
      <c r="E111" s="78">
        <v>7</v>
      </c>
      <c r="F111" s="81">
        <f>AVERAGE(E111*F110)/E110</f>
        <v>0.53846153846153844</v>
      </c>
      <c r="G111" s="68"/>
      <c r="H111" s="69"/>
      <c r="I111" s="68"/>
      <c r="J111" s="70"/>
    </row>
    <row r="112" spans="1:11" ht="21" customHeight="1" x14ac:dyDescent="0.3">
      <c r="A112" s="224"/>
      <c r="B112" s="225"/>
      <c r="C112" s="225"/>
      <c r="D112" s="83" t="s">
        <v>786</v>
      </c>
      <c r="E112" s="78">
        <v>4</v>
      </c>
      <c r="F112" s="81">
        <f t="shared" ref="F112:F113" si="0">AVERAGE(E112*F111)/E111</f>
        <v>0.30769230769230765</v>
      </c>
      <c r="G112" s="68"/>
      <c r="H112" s="69"/>
      <c r="I112" s="68"/>
      <c r="J112" s="70"/>
    </row>
    <row r="113" spans="1:10" ht="21" customHeight="1" thickBot="1" x14ac:dyDescent="0.35">
      <c r="A113" s="224"/>
      <c r="B113" s="225"/>
      <c r="C113" s="225"/>
      <c r="D113" s="85" t="s">
        <v>785</v>
      </c>
      <c r="E113" s="79">
        <v>2</v>
      </c>
      <c r="F113" s="82">
        <f t="shared" si="0"/>
        <v>0.15384615384615383</v>
      </c>
      <c r="G113" s="68"/>
      <c r="H113" s="69"/>
      <c r="I113" s="68"/>
      <c r="J113" s="70"/>
    </row>
    <row r="114" spans="1:10" ht="21" customHeight="1" thickBot="1" x14ac:dyDescent="0.35">
      <c r="A114" s="226"/>
      <c r="B114" s="227"/>
      <c r="C114" s="227"/>
      <c r="D114" s="128" t="s">
        <v>887</v>
      </c>
      <c r="E114" s="127">
        <v>284277</v>
      </c>
      <c r="F114" s="82"/>
      <c r="G114" s="68"/>
      <c r="H114" s="69"/>
      <c r="I114" s="68"/>
      <c r="J114" s="70"/>
    </row>
    <row r="117" spans="1:10" ht="18.75" x14ac:dyDescent="0.3">
      <c r="F117" s="89" t="s">
        <v>838</v>
      </c>
      <c r="G117" s="90" t="s">
        <v>839</v>
      </c>
      <c r="H117" s="91" t="s">
        <v>840</v>
      </c>
      <c r="I117" s="92" t="s">
        <v>38</v>
      </c>
      <c r="J117" s="93" t="s">
        <v>841</v>
      </c>
    </row>
    <row r="118" spans="1:10" ht="18.75" x14ac:dyDescent="0.3">
      <c r="F118" s="94" t="s">
        <v>18</v>
      </c>
      <c r="G118" s="9">
        <v>1</v>
      </c>
      <c r="H118" s="9">
        <v>0</v>
      </c>
      <c r="I118" s="9">
        <v>0</v>
      </c>
      <c r="J118" s="9">
        <f>SUM(G118:I118)</f>
        <v>1</v>
      </c>
    </row>
    <row r="119" spans="1:10" ht="18.75" x14ac:dyDescent="0.3">
      <c r="F119" s="94" t="s">
        <v>759</v>
      </c>
      <c r="G119" s="9">
        <v>2</v>
      </c>
      <c r="H119" s="9">
        <v>1</v>
      </c>
      <c r="I119" s="9">
        <v>1</v>
      </c>
      <c r="J119" s="9">
        <f t="shared" ref="J119:J123" si="1">SUM(G119:I119)</f>
        <v>4</v>
      </c>
    </row>
    <row r="120" spans="1:10" ht="18.75" x14ac:dyDescent="0.3">
      <c r="F120" s="94" t="s">
        <v>690</v>
      </c>
      <c r="G120" s="9">
        <v>1</v>
      </c>
      <c r="H120" s="9">
        <v>2</v>
      </c>
      <c r="I120" s="9">
        <v>1</v>
      </c>
      <c r="J120" s="9">
        <f t="shared" si="1"/>
        <v>4</v>
      </c>
    </row>
    <row r="121" spans="1:10" ht="18.75" x14ac:dyDescent="0.3">
      <c r="F121" s="94" t="s">
        <v>774</v>
      </c>
      <c r="G121" s="9">
        <v>1</v>
      </c>
      <c r="H121" s="9">
        <v>0</v>
      </c>
      <c r="I121" s="9">
        <v>0</v>
      </c>
      <c r="J121" s="9">
        <f t="shared" si="1"/>
        <v>1</v>
      </c>
    </row>
    <row r="122" spans="1:10" ht="18.75" x14ac:dyDescent="0.3">
      <c r="F122" s="94" t="s">
        <v>119</v>
      </c>
      <c r="G122" s="9">
        <v>1</v>
      </c>
      <c r="H122" s="9">
        <v>1</v>
      </c>
      <c r="I122" s="9">
        <v>0</v>
      </c>
      <c r="J122" s="9">
        <f t="shared" si="1"/>
        <v>2</v>
      </c>
    </row>
    <row r="123" spans="1:10" ht="18.75" x14ac:dyDescent="0.3">
      <c r="F123" s="94" t="s">
        <v>782</v>
      </c>
      <c r="G123" s="9">
        <v>1</v>
      </c>
      <c r="H123" s="9">
        <v>0</v>
      </c>
      <c r="I123" s="9">
        <v>0</v>
      </c>
      <c r="J123" s="9">
        <f t="shared" si="1"/>
        <v>1</v>
      </c>
    </row>
    <row r="124" spans="1:10" ht="18.75" x14ac:dyDescent="0.3">
      <c r="F124" s="9"/>
      <c r="G124" s="9"/>
      <c r="H124" s="9"/>
      <c r="I124" s="9"/>
      <c r="J124" s="87"/>
    </row>
    <row r="125" spans="1:10" ht="18.75" x14ac:dyDescent="0.3">
      <c r="F125" s="95" t="s">
        <v>703</v>
      </c>
      <c r="G125" s="88">
        <f>SUM(G118:G124)</f>
        <v>7</v>
      </c>
      <c r="H125" s="88">
        <f>SUM(H118:H124)</f>
        <v>4</v>
      </c>
      <c r="I125" s="88">
        <f>SUM(I118:I124)</f>
        <v>2</v>
      </c>
      <c r="J125" s="88">
        <f>SUM(J118:J124)</f>
        <v>13</v>
      </c>
    </row>
  </sheetData>
  <mergeCells count="41">
    <mergeCell ref="A110:C114"/>
    <mergeCell ref="A76:A82"/>
    <mergeCell ref="G76:G82"/>
    <mergeCell ref="I76:I82"/>
    <mergeCell ref="A84:A90"/>
    <mergeCell ref="G84:G90"/>
    <mergeCell ref="I84:I90"/>
    <mergeCell ref="A92:A98"/>
    <mergeCell ref="G92:G98"/>
    <mergeCell ref="I92:I98"/>
    <mergeCell ref="A100:A106"/>
    <mergeCell ref="G100:G106"/>
    <mergeCell ref="I100:I106"/>
    <mergeCell ref="A1:K1"/>
    <mergeCell ref="A4:A10"/>
    <mergeCell ref="G4:G10"/>
    <mergeCell ref="I4:I10"/>
    <mergeCell ref="A12:A18"/>
    <mergeCell ref="G12:G18"/>
    <mergeCell ref="I12:I18"/>
    <mergeCell ref="A20:A26"/>
    <mergeCell ref="G20:G26"/>
    <mergeCell ref="I20:I26"/>
    <mergeCell ref="A28:A34"/>
    <mergeCell ref="G28:G34"/>
    <mergeCell ref="I28:I34"/>
    <mergeCell ref="A36:A42"/>
    <mergeCell ref="G36:G42"/>
    <mergeCell ref="I36:I42"/>
    <mergeCell ref="A44:A50"/>
    <mergeCell ref="G44:G50"/>
    <mergeCell ref="I44:I50"/>
    <mergeCell ref="A68:A74"/>
    <mergeCell ref="G68:G74"/>
    <mergeCell ref="I68:I74"/>
    <mergeCell ref="A52:A58"/>
    <mergeCell ref="G52:G58"/>
    <mergeCell ref="I52:I58"/>
    <mergeCell ref="A60:A66"/>
    <mergeCell ref="G60:G66"/>
    <mergeCell ref="I60:I66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3"/>
  <sheetViews>
    <sheetView zoomScale="120" zoomScaleNormal="120" workbookViewId="0">
      <pane xSplit="1" ySplit="3" topLeftCell="B319" activePane="bottomRight" state="frozen"/>
      <selection pane="topRight" activeCell="B1" sqref="B1"/>
      <selection pane="bottomLeft" activeCell="A4" sqref="A4"/>
      <selection pane="bottomRight" activeCell="A331" sqref="A331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837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44868</v>
      </c>
      <c r="C4" s="5" t="s">
        <v>104</v>
      </c>
      <c r="D4" s="46" t="s">
        <v>842</v>
      </c>
      <c r="E4" s="9"/>
      <c r="F4" s="13"/>
      <c r="G4" s="202" t="s">
        <v>43</v>
      </c>
      <c r="H4" s="11"/>
      <c r="I4" s="203" t="s">
        <v>18</v>
      </c>
      <c r="J4" s="17">
        <v>675</v>
      </c>
      <c r="K4" s="50">
        <f>SUM(J4)</f>
        <v>675</v>
      </c>
    </row>
    <row r="5" spans="1:11" ht="18.75" customHeight="1" x14ac:dyDescent="0.3">
      <c r="A5" s="189"/>
      <c r="B5" s="7"/>
      <c r="C5" s="8"/>
      <c r="D5" s="46" t="s">
        <v>843</v>
      </c>
      <c r="E5" s="9"/>
      <c r="F5" s="10"/>
      <c r="G5" s="214"/>
      <c r="H5" s="11"/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/>
      <c r="F6" s="13"/>
      <c r="G6" s="214"/>
      <c r="H6" s="11"/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0" t="s">
        <v>12</v>
      </c>
      <c r="G7" s="214"/>
      <c r="H7" s="11" t="s">
        <v>142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0" t="s">
        <v>12</v>
      </c>
      <c r="G8" s="214"/>
      <c r="H8" s="11" t="s">
        <v>101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0" t="s">
        <v>12</v>
      </c>
      <c r="G9" s="214"/>
      <c r="H9" s="11" t="s">
        <v>65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0" t="s">
        <v>12</v>
      </c>
      <c r="G10" s="214"/>
      <c r="H10" s="11" t="s">
        <v>55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44868</v>
      </c>
      <c r="C12" s="5" t="s">
        <v>35</v>
      </c>
      <c r="D12" s="46" t="s">
        <v>844</v>
      </c>
      <c r="E12" s="9" t="s">
        <v>317</v>
      </c>
      <c r="F12" s="10"/>
      <c r="G12" s="205" t="s">
        <v>32</v>
      </c>
      <c r="H12" s="11"/>
      <c r="I12" s="203" t="s">
        <v>18</v>
      </c>
      <c r="J12" s="17">
        <v>45247</v>
      </c>
      <c r="K12" s="50">
        <f>SUM(K4,J12)</f>
        <v>45922</v>
      </c>
    </row>
    <row r="13" spans="1:11" ht="18.75" customHeight="1" x14ac:dyDescent="0.3">
      <c r="A13" s="189"/>
      <c r="B13" s="7"/>
      <c r="C13" s="8"/>
      <c r="D13" s="46" t="s">
        <v>134</v>
      </c>
      <c r="E13" s="9" t="s">
        <v>21</v>
      </c>
      <c r="F13" s="13" t="s">
        <v>14</v>
      </c>
      <c r="G13" s="196"/>
      <c r="H13" s="11" t="s">
        <v>26</v>
      </c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3" t="s">
        <v>14</v>
      </c>
      <c r="G14" s="196"/>
      <c r="H14" s="11" t="s">
        <v>88</v>
      </c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3" t="s">
        <v>14</v>
      </c>
      <c r="G15" s="196"/>
      <c r="H15" s="11" t="s">
        <v>135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3" t="s">
        <v>14</v>
      </c>
      <c r="G16" s="196"/>
      <c r="H16" s="11" t="s">
        <v>88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0" t="s">
        <v>12</v>
      </c>
      <c r="G17" s="196"/>
      <c r="H17" s="11" t="s">
        <v>135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3" t="s">
        <v>14</v>
      </c>
      <c r="G18" s="211"/>
      <c r="H18" s="11" t="s">
        <v>68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>
        <v>44868</v>
      </c>
      <c r="C20" s="5" t="s">
        <v>23</v>
      </c>
      <c r="D20" s="46" t="s">
        <v>845</v>
      </c>
      <c r="E20" s="9" t="s">
        <v>317</v>
      </c>
      <c r="F20" s="13"/>
      <c r="G20" s="205" t="s">
        <v>32</v>
      </c>
      <c r="H20" s="11"/>
      <c r="I20" s="203" t="s">
        <v>690</v>
      </c>
      <c r="J20" s="17">
        <v>24847</v>
      </c>
      <c r="K20" s="50">
        <f>SUM(K12,J20)</f>
        <v>70769</v>
      </c>
    </row>
    <row r="21" spans="1:11" ht="18.75" customHeight="1" x14ac:dyDescent="0.3">
      <c r="A21" s="189"/>
      <c r="B21" s="7"/>
      <c r="C21" s="8"/>
      <c r="D21" s="46" t="s">
        <v>75</v>
      </c>
      <c r="E21" s="9" t="s">
        <v>21</v>
      </c>
      <c r="F21" s="10" t="s">
        <v>12</v>
      </c>
      <c r="G21" s="196"/>
      <c r="H21" s="11" t="s">
        <v>47</v>
      </c>
      <c r="I21" s="193"/>
      <c r="J21" s="12"/>
      <c r="K21" s="47"/>
    </row>
    <row r="22" spans="1:11" ht="18.75" customHeight="1" x14ac:dyDescent="0.3">
      <c r="A22" s="189"/>
      <c r="B22" s="7"/>
      <c r="C22" s="8"/>
      <c r="D22" s="7"/>
      <c r="E22" s="9" t="s">
        <v>4</v>
      </c>
      <c r="F22" s="10" t="s">
        <v>12</v>
      </c>
      <c r="G22" s="196"/>
      <c r="H22" s="11" t="s">
        <v>65</v>
      </c>
      <c r="I22" s="193"/>
      <c r="J22" s="12"/>
      <c r="K22" s="47"/>
    </row>
    <row r="23" spans="1:11" ht="18.75" customHeight="1" x14ac:dyDescent="0.3">
      <c r="A23" s="189"/>
      <c r="B23" s="7"/>
      <c r="C23" s="8"/>
      <c r="D23" s="9"/>
      <c r="E23" s="9" t="s">
        <v>5</v>
      </c>
      <c r="F23" s="13" t="s">
        <v>14</v>
      </c>
      <c r="G23" s="196"/>
      <c r="H23" s="11" t="s">
        <v>47</v>
      </c>
      <c r="I23" s="193"/>
      <c r="J23" s="12"/>
      <c r="K23" s="47"/>
    </row>
    <row r="24" spans="1:11" ht="18.75" customHeight="1" x14ac:dyDescent="0.3">
      <c r="A24" s="189"/>
      <c r="B24" s="7"/>
      <c r="C24" s="8"/>
      <c r="D24" s="9"/>
      <c r="E24" s="9" t="s">
        <v>6</v>
      </c>
      <c r="F24" s="13" t="s">
        <v>14</v>
      </c>
      <c r="G24" s="196"/>
      <c r="H24" s="11" t="s">
        <v>28</v>
      </c>
      <c r="I24" s="193"/>
      <c r="J24" s="12"/>
      <c r="K24" s="47"/>
    </row>
    <row r="25" spans="1:11" ht="18.75" customHeight="1" x14ac:dyDescent="0.3">
      <c r="A25" s="189"/>
      <c r="B25" s="7"/>
      <c r="C25" s="8"/>
      <c r="D25" s="7"/>
      <c r="E25" s="9" t="s">
        <v>7</v>
      </c>
      <c r="F25" s="13" t="s">
        <v>14</v>
      </c>
      <c r="G25" s="196"/>
      <c r="H25" s="11" t="s">
        <v>27</v>
      </c>
      <c r="I25" s="193"/>
      <c r="J25" s="12"/>
      <c r="K25" s="47"/>
    </row>
    <row r="26" spans="1:11" ht="19.5" customHeight="1" thickBot="1" x14ac:dyDescent="0.35">
      <c r="A26" s="201"/>
      <c r="B26" s="34"/>
      <c r="C26" s="19"/>
      <c r="D26" s="20"/>
      <c r="E26" s="20" t="s">
        <v>72</v>
      </c>
      <c r="F26" s="10" t="s">
        <v>12</v>
      </c>
      <c r="G26" s="211"/>
      <c r="H26" s="11" t="s">
        <v>55</v>
      </c>
      <c r="I26" s="204"/>
      <c r="J26" s="23"/>
      <c r="K26" s="51"/>
    </row>
    <row r="27" spans="1:11" ht="19.5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customHeight="1" x14ac:dyDescent="0.35">
      <c r="A28" s="188">
        <v>4</v>
      </c>
      <c r="B28" s="4">
        <v>44870</v>
      </c>
      <c r="C28" s="5" t="s">
        <v>66</v>
      </c>
      <c r="D28" s="46" t="s">
        <v>846</v>
      </c>
      <c r="E28" s="9" t="s">
        <v>317</v>
      </c>
      <c r="F28" s="13"/>
      <c r="G28" s="206" t="s">
        <v>38</v>
      </c>
      <c r="H28" s="11"/>
      <c r="I28" s="203" t="s">
        <v>759</v>
      </c>
      <c r="J28" s="17">
        <v>12018</v>
      </c>
      <c r="K28" s="50">
        <f>SUM(K20,J28)</f>
        <v>82787</v>
      </c>
    </row>
    <row r="29" spans="1:11" ht="18.75" customHeight="1" x14ac:dyDescent="0.3">
      <c r="A29" s="189"/>
      <c r="B29" s="7"/>
      <c r="C29" s="8"/>
      <c r="D29" s="46" t="s">
        <v>847</v>
      </c>
      <c r="E29" s="9" t="s">
        <v>21</v>
      </c>
      <c r="F29" s="10"/>
      <c r="G29" s="212"/>
      <c r="H29" s="11"/>
      <c r="I29" s="193"/>
      <c r="J29" s="12"/>
      <c r="K29" s="47"/>
    </row>
    <row r="30" spans="1:11" ht="18.75" customHeight="1" x14ac:dyDescent="0.3">
      <c r="A30" s="189"/>
      <c r="B30" s="7"/>
      <c r="C30" s="8"/>
      <c r="D30" s="7"/>
      <c r="E30" s="9" t="s">
        <v>4</v>
      </c>
      <c r="F30" s="10" t="s">
        <v>12</v>
      </c>
      <c r="G30" s="212"/>
      <c r="H30" s="11" t="s">
        <v>68</v>
      </c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5</v>
      </c>
      <c r="F31" s="13" t="s">
        <v>14</v>
      </c>
      <c r="G31" s="212"/>
      <c r="H31" s="11" t="s">
        <v>848</v>
      </c>
      <c r="I31" s="193"/>
      <c r="J31" s="12"/>
      <c r="K31" s="47"/>
    </row>
    <row r="32" spans="1:11" ht="18.75" customHeight="1" x14ac:dyDescent="0.3">
      <c r="A32" s="189"/>
      <c r="B32" s="7"/>
      <c r="C32" s="8"/>
      <c r="D32" s="9"/>
      <c r="E32" s="9" t="s">
        <v>6</v>
      </c>
      <c r="F32" s="13" t="s">
        <v>14</v>
      </c>
      <c r="G32" s="212"/>
      <c r="H32" s="11" t="s">
        <v>16</v>
      </c>
      <c r="I32" s="193"/>
      <c r="J32" s="12"/>
      <c r="K32" s="47"/>
    </row>
    <row r="33" spans="1:11" ht="18.75" customHeight="1" x14ac:dyDescent="0.3">
      <c r="A33" s="189"/>
      <c r="B33" s="7"/>
      <c r="C33" s="8"/>
      <c r="D33" s="7"/>
      <c r="E33" s="9" t="s">
        <v>7</v>
      </c>
      <c r="F33" s="10" t="s">
        <v>12</v>
      </c>
      <c r="G33" s="212"/>
      <c r="H33" s="11" t="s">
        <v>775</v>
      </c>
      <c r="I33" s="193"/>
      <c r="J33" s="12"/>
      <c r="K33" s="47"/>
    </row>
    <row r="34" spans="1:11" ht="19.5" customHeight="1" thickBot="1" x14ac:dyDescent="0.35">
      <c r="A34" s="201"/>
      <c r="B34" s="34"/>
      <c r="C34" s="19"/>
      <c r="D34" s="20"/>
      <c r="E34" s="20" t="s">
        <v>72</v>
      </c>
      <c r="F34" s="10" t="s">
        <v>12</v>
      </c>
      <c r="G34" s="213"/>
      <c r="H34" s="11" t="s">
        <v>68</v>
      </c>
      <c r="I34" s="204"/>
      <c r="J34" s="23"/>
      <c r="K34" s="51"/>
    </row>
    <row r="35" spans="1:11" ht="19.5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44871</v>
      </c>
      <c r="C36" s="5" t="s">
        <v>104</v>
      </c>
      <c r="D36" s="46" t="s">
        <v>849</v>
      </c>
      <c r="E36" s="9" t="s">
        <v>317</v>
      </c>
      <c r="F36" s="13"/>
      <c r="G36" s="202" t="s">
        <v>43</v>
      </c>
      <c r="H36" s="11"/>
      <c r="I36" s="203" t="s">
        <v>938</v>
      </c>
      <c r="J36" s="17">
        <v>5760</v>
      </c>
      <c r="K36" s="50">
        <f>SUM(K28,J36)</f>
        <v>88547</v>
      </c>
    </row>
    <row r="37" spans="1:11" ht="21" customHeight="1" x14ac:dyDescent="0.3">
      <c r="A37" s="189"/>
      <c r="B37" s="7"/>
      <c r="C37" s="8"/>
      <c r="D37" s="46" t="s">
        <v>502</v>
      </c>
      <c r="E37" s="9" t="s">
        <v>21</v>
      </c>
      <c r="F37" s="10"/>
      <c r="G37" s="214"/>
      <c r="H37" s="11"/>
      <c r="I37" s="193"/>
      <c r="J37" s="12"/>
      <c r="K37" s="47"/>
    </row>
    <row r="38" spans="1:11" ht="21" customHeight="1" x14ac:dyDescent="0.3">
      <c r="A38" s="189"/>
      <c r="B38" s="7"/>
      <c r="C38" s="8"/>
      <c r="D38" s="7"/>
      <c r="E38" s="9" t="s">
        <v>4</v>
      </c>
      <c r="F38" s="13" t="s">
        <v>14</v>
      </c>
      <c r="G38" s="214"/>
      <c r="H38" s="11" t="s">
        <v>144</v>
      </c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0" t="s">
        <v>12</v>
      </c>
      <c r="G39" s="214"/>
      <c r="H39" s="11" t="s">
        <v>56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0" t="s">
        <v>12</v>
      </c>
      <c r="G40" s="214"/>
      <c r="H40" s="11" t="s">
        <v>44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7"/>
      <c r="E41" s="9" t="s">
        <v>7</v>
      </c>
      <c r="F41" s="10" t="s">
        <v>12</v>
      </c>
      <c r="G41" s="214"/>
      <c r="H41" s="11" t="s">
        <v>93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20" t="s">
        <v>72</v>
      </c>
      <c r="F42" s="13" t="s">
        <v>14</v>
      </c>
      <c r="G42" s="214"/>
      <c r="H42" s="11" t="s">
        <v>55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44871</v>
      </c>
      <c r="C44" s="5" t="s">
        <v>35</v>
      </c>
      <c r="D44" s="46" t="s">
        <v>850</v>
      </c>
      <c r="E44" s="9" t="s">
        <v>317</v>
      </c>
      <c r="F44" s="13"/>
      <c r="G44" s="206" t="s">
        <v>38</v>
      </c>
      <c r="H44" s="11"/>
      <c r="I44" s="203" t="s">
        <v>938</v>
      </c>
      <c r="J44" s="17">
        <v>10279</v>
      </c>
      <c r="K44" s="50">
        <f>SUM(K36,J44)</f>
        <v>98826</v>
      </c>
    </row>
    <row r="45" spans="1:11" ht="21" customHeight="1" x14ac:dyDescent="0.3">
      <c r="A45" s="189"/>
      <c r="B45" s="7"/>
      <c r="C45" s="8"/>
      <c r="D45" s="46" t="s">
        <v>851</v>
      </c>
      <c r="E45" s="9" t="s">
        <v>21</v>
      </c>
      <c r="F45" s="10"/>
      <c r="G45" s="212"/>
      <c r="H45" s="11"/>
      <c r="I45" s="193"/>
      <c r="J45" s="12"/>
      <c r="K45" s="47"/>
    </row>
    <row r="46" spans="1:11" ht="21" customHeight="1" x14ac:dyDescent="0.3">
      <c r="A46" s="189"/>
      <c r="B46" s="7"/>
      <c r="C46" s="8"/>
      <c r="D46" s="7"/>
      <c r="E46" s="9" t="s">
        <v>4</v>
      </c>
      <c r="F46" s="10" t="s">
        <v>12</v>
      </c>
      <c r="G46" s="212"/>
      <c r="H46" s="11" t="s">
        <v>29</v>
      </c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3" t="s">
        <v>14</v>
      </c>
      <c r="G47" s="212"/>
      <c r="H47" s="11" t="s">
        <v>57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3" t="s">
        <v>14</v>
      </c>
      <c r="G48" s="212"/>
      <c r="H48" s="11" t="s">
        <v>56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7"/>
      <c r="E49" s="9" t="s">
        <v>7</v>
      </c>
      <c r="F49" s="10" t="s">
        <v>12</v>
      </c>
      <c r="G49" s="212"/>
      <c r="H49" s="11" t="s">
        <v>44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20" t="s">
        <v>72</v>
      </c>
      <c r="F50" s="10" t="s">
        <v>12</v>
      </c>
      <c r="G50" s="213"/>
      <c r="H50" s="11" t="s">
        <v>68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44871</v>
      </c>
      <c r="C52" s="5" t="s">
        <v>23</v>
      </c>
      <c r="D52" s="46" t="s">
        <v>852</v>
      </c>
      <c r="E52" s="9" t="s">
        <v>317</v>
      </c>
      <c r="F52" s="13"/>
      <c r="G52" s="202" t="s">
        <v>43</v>
      </c>
      <c r="H52" s="11"/>
      <c r="I52" s="203" t="s">
        <v>18</v>
      </c>
      <c r="J52" s="17">
        <v>3952</v>
      </c>
      <c r="K52" s="50">
        <f>SUM(K44,J52)</f>
        <v>102778</v>
      </c>
    </row>
    <row r="53" spans="1:11" ht="21" customHeight="1" x14ac:dyDescent="0.3">
      <c r="A53" s="189"/>
      <c r="B53" s="7"/>
      <c r="C53" s="8"/>
      <c r="D53" s="46" t="s">
        <v>89</v>
      </c>
      <c r="E53" s="9" t="s">
        <v>21</v>
      </c>
      <c r="F53" s="10"/>
      <c r="G53" s="214"/>
      <c r="H53" s="11"/>
      <c r="I53" s="193"/>
      <c r="J53" s="12"/>
      <c r="K53" s="47"/>
    </row>
    <row r="54" spans="1:11" ht="21" customHeight="1" x14ac:dyDescent="0.3">
      <c r="A54" s="189"/>
      <c r="B54" s="7"/>
      <c r="C54" s="8"/>
      <c r="D54" s="7"/>
      <c r="E54" s="9" t="s">
        <v>4</v>
      </c>
      <c r="F54" s="10" t="s">
        <v>12</v>
      </c>
      <c r="G54" s="214"/>
      <c r="H54" s="11" t="s">
        <v>101</v>
      </c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0" t="s">
        <v>12</v>
      </c>
      <c r="G55" s="214"/>
      <c r="H55" s="11" t="s">
        <v>88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3" t="s">
        <v>14</v>
      </c>
      <c r="G56" s="214"/>
      <c r="H56" s="11" t="s">
        <v>33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7"/>
      <c r="E57" s="9" t="s">
        <v>7</v>
      </c>
      <c r="F57" s="10" t="s">
        <v>12</v>
      </c>
      <c r="G57" s="214"/>
      <c r="H57" s="11" t="s">
        <v>88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0" t="s">
        <v>12</v>
      </c>
      <c r="G58" s="214"/>
      <c r="H58" s="11" t="s">
        <v>68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44875</v>
      </c>
      <c r="C60" s="5" t="s">
        <v>104</v>
      </c>
      <c r="D60" s="46" t="s">
        <v>859</v>
      </c>
      <c r="E60" s="9" t="s">
        <v>317</v>
      </c>
      <c r="F60" s="13"/>
      <c r="G60" s="206" t="s">
        <v>38</v>
      </c>
      <c r="H60" s="11"/>
      <c r="I60" s="203" t="s">
        <v>938</v>
      </c>
      <c r="J60" s="17">
        <v>9092</v>
      </c>
      <c r="K60" s="50">
        <f>SUM(K52,J60)</f>
        <v>111870</v>
      </c>
    </row>
    <row r="61" spans="1:11" ht="21" customHeight="1" x14ac:dyDescent="0.3">
      <c r="A61" s="189"/>
      <c r="B61" s="7"/>
      <c r="C61" s="8"/>
      <c r="D61" s="46" t="s">
        <v>575</v>
      </c>
      <c r="E61" s="9" t="s">
        <v>21</v>
      </c>
      <c r="F61" s="10"/>
      <c r="G61" s="212"/>
      <c r="H61" s="11"/>
      <c r="I61" s="193"/>
      <c r="J61" s="12"/>
      <c r="K61" s="47"/>
    </row>
    <row r="62" spans="1:11" ht="21" customHeight="1" x14ac:dyDescent="0.3">
      <c r="A62" s="189"/>
      <c r="B62" s="7"/>
      <c r="C62" s="8"/>
      <c r="D62" s="7"/>
      <c r="E62" s="9" t="s">
        <v>4</v>
      </c>
      <c r="F62" s="10"/>
      <c r="G62" s="212"/>
      <c r="H62" s="11"/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3" t="s">
        <v>14</v>
      </c>
      <c r="G63" s="212"/>
      <c r="H63" s="11" t="s">
        <v>28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0" t="s">
        <v>12</v>
      </c>
      <c r="G64" s="212"/>
      <c r="H64" s="11" t="s">
        <v>55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7"/>
      <c r="E65" s="9" t="s">
        <v>7</v>
      </c>
      <c r="F65" s="13" t="s">
        <v>14</v>
      </c>
      <c r="G65" s="212"/>
      <c r="H65" s="11" t="s">
        <v>27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0" t="s">
        <v>12</v>
      </c>
      <c r="G66" s="213"/>
      <c r="H66" s="11" t="s">
        <v>55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44875</v>
      </c>
      <c r="C68" s="5" t="s">
        <v>35</v>
      </c>
      <c r="D68" s="46" t="s">
        <v>860</v>
      </c>
      <c r="E68" s="9" t="s">
        <v>317</v>
      </c>
      <c r="F68" s="13"/>
      <c r="G68" s="205" t="s">
        <v>32</v>
      </c>
      <c r="H68" s="11"/>
      <c r="I68" s="203" t="s">
        <v>759</v>
      </c>
      <c r="J68" s="17">
        <v>42304</v>
      </c>
      <c r="K68" s="50">
        <f>SUM(K60,J68)</f>
        <v>154174</v>
      </c>
    </row>
    <row r="69" spans="1:11" ht="21" customHeight="1" x14ac:dyDescent="0.3">
      <c r="A69" s="189"/>
      <c r="B69" s="7"/>
      <c r="C69" s="8"/>
      <c r="D69" s="46" t="s">
        <v>861</v>
      </c>
      <c r="E69" s="9" t="s">
        <v>21</v>
      </c>
      <c r="F69" s="10"/>
      <c r="G69" s="196"/>
      <c r="H69" s="11"/>
      <c r="I69" s="193"/>
      <c r="J69" s="12"/>
      <c r="K69" s="47"/>
    </row>
    <row r="70" spans="1:11" ht="21" customHeight="1" x14ac:dyDescent="0.3">
      <c r="A70" s="189"/>
      <c r="B70" s="7"/>
      <c r="C70" s="8"/>
      <c r="D70" s="7"/>
      <c r="E70" s="9" t="s">
        <v>4</v>
      </c>
      <c r="F70" s="10"/>
      <c r="G70" s="196"/>
      <c r="H70" s="11"/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3" t="s">
        <v>14</v>
      </c>
      <c r="G71" s="196"/>
      <c r="H71" s="11" t="s">
        <v>44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3" t="s">
        <v>14</v>
      </c>
      <c r="G72" s="196"/>
      <c r="H72" s="11" t="s">
        <v>848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7"/>
      <c r="E73" s="9" t="s">
        <v>7</v>
      </c>
      <c r="F73" s="13" t="s">
        <v>14</v>
      </c>
      <c r="G73" s="196"/>
      <c r="H73" s="11" t="s">
        <v>133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13" t="s">
        <v>14</v>
      </c>
      <c r="G74" s="211"/>
      <c r="H74" s="11" t="s">
        <v>68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44876</v>
      </c>
      <c r="C76" s="5" t="s">
        <v>104</v>
      </c>
      <c r="D76" s="46" t="s">
        <v>862</v>
      </c>
      <c r="E76" s="9" t="s">
        <v>317</v>
      </c>
      <c r="F76" s="13"/>
      <c r="G76" s="202" t="s">
        <v>43</v>
      </c>
      <c r="H76" s="11"/>
      <c r="I76" s="203" t="s">
        <v>759</v>
      </c>
      <c r="J76" s="17">
        <v>538</v>
      </c>
      <c r="K76" s="50">
        <f>SUM(K68,J76)</f>
        <v>154712</v>
      </c>
    </row>
    <row r="77" spans="1:11" ht="21" customHeight="1" x14ac:dyDescent="0.3">
      <c r="A77" s="189"/>
      <c r="B77" s="7"/>
      <c r="C77" s="8"/>
      <c r="D77" s="46" t="s">
        <v>64</v>
      </c>
      <c r="E77" s="9" t="s">
        <v>21</v>
      </c>
      <c r="F77" s="10"/>
      <c r="G77" s="214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7"/>
      <c r="E78" s="9" t="s">
        <v>4</v>
      </c>
      <c r="F78" s="10"/>
      <c r="G78" s="214"/>
      <c r="H78" s="11"/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0" t="s">
        <v>12</v>
      </c>
      <c r="G79" s="214"/>
      <c r="H79" s="11" t="s">
        <v>144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0" t="s">
        <v>12</v>
      </c>
      <c r="G80" s="214"/>
      <c r="H80" s="11" t="s">
        <v>863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7"/>
      <c r="E81" s="9" t="s">
        <v>7</v>
      </c>
      <c r="F81" s="10" t="s">
        <v>12</v>
      </c>
      <c r="G81" s="214"/>
      <c r="H81" s="11" t="s">
        <v>28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10" t="s">
        <v>12</v>
      </c>
      <c r="G82" s="214"/>
      <c r="H82" s="11" t="s">
        <v>55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44876</v>
      </c>
      <c r="C84" s="5" t="s">
        <v>35</v>
      </c>
      <c r="D84" s="46" t="s">
        <v>864</v>
      </c>
      <c r="E84" s="9" t="s">
        <v>317</v>
      </c>
      <c r="F84" s="13"/>
      <c r="G84" s="202" t="s">
        <v>43</v>
      </c>
      <c r="H84" s="11"/>
      <c r="I84" s="203" t="s">
        <v>782</v>
      </c>
      <c r="J84" s="17">
        <v>3400</v>
      </c>
      <c r="K84" s="50">
        <f>SUM(K76,J84)</f>
        <v>158112</v>
      </c>
    </row>
    <row r="85" spans="1:11" ht="21" customHeight="1" x14ac:dyDescent="0.3">
      <c r="A85" s="189"/>
      <c r="B85" s="7"/>
      <c r="C85" s="8"/>
      <c r="D85" s="46" t="s">
        <v>743</v>
      </c>
      <c r="E85" s="9" t="s">
        <v>21</v>
      </c>
      <c r="F85" s="10"/>
      <c r="G85" s="214"/>
      <c r="H85" s="11"/>
      <c r="I85" s="193"/>
      <c r="J85" s="12"/>
      <c r="K85" s="47"/>
    </row>
    <row r="86" spans="1:11" ht="21" customHeight="1" x14ac:dyDescent="0.3">
      <c r="A86" s="189"/>
      <c r="B86" s="7"/>
      <c r="C86" s="8"/>
      <c r="D86" s="7"/>
      <c r="E86" s="9" t="s">
        <v>4</v>
      </c>
      <c r="F86" s="10" t="s">
        <v>12</v>
      </c>
      <c r="G86" s="214"/>
      <c r="H86" s="11" t="s">
        <v>26</v>
      </c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0" t="s">
        <v>12</v>
      </c>
      <c r="G87" s="214"/>
      <c r="H87" s="11" t="s">
        <v>848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3" t="s">
        <v>14</v>
      </c>
      <c r="G88" s="214"/>
      <c r="H88" s="11" t="s">
        <v>16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7"/>
      <c r="E89" s="9" t="s">
        <v>7</v>
      </c>
      <c r="F89" s="10" t="s">
        <v>12</v>
      </c>
      <c r="G89" s="214"/>
      <c r="H89" s="11" t="s">
        <v>775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10" t="s">
        <v>12</v>
      </c>
      <c r="G90" s="214"/>
      <c r="H90" s="11" t="s">
        <v>55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44876</v>
      </c>
      <c r="C92" s="5" t="s">
        <v>23</v>
      </c>
      <c r="D92" s="46" t="s">
        <v>865</v>
      </c>
      <c r="E92" s="9" t="s">
        <v>317</v>
      </c>
      <c r="F92" s="13"/>
      <c r="G92" s="202" t="s">
        <v>43</v>
      </c>
      <c r="H92" s="11"/>
      <c r="I92" s="203" t="s">
        <v>18</v>
      </c>
      <c r="J92" s="17">
        <v>1058</v>
      </c>
      <c r="K92" s="50">
        <f>SUM(K84,J92)</f>
        <v>159170</v>
      </c>
    </row>
    <row r="93" spans="1:11" ht="21" customHeight="1" x14ac:dyDescent="0.3">
      <c r="A93" s="189"/>
      <c r="B93" s="7"/>
      <c r="C93" s="8"/>
      <c r="D93" s="46" t="s">
        <v>866</v>
      </c>
      <c r="E93" s="9" t="s">
        <v>21</v>
      </c>
      <c r="F93" s="10"/>
      <c r="G93" s="214"/>
      <c r="H93" s="11"/>
      <c r="I93" s="193"/>
      <c r="J93" s="12"/>
      <c r="K93" s="47"/>
    </row>
    <row r="94" spans="1:11" ht="21" customHeight="1" x14ac:dyDescent="0.3">
      <c r="A94" s="189"/>
      <c r="B94" s="7"/>
      <c r="C94" s="8"/>
      <c r="D94" s="7"/>
      <c r="E94" s="9" t="s">
        <v>4</v>
      </c>
      <c r="F94" s="10"/>
      <c r="G94" s="214"/>
      <c r="H94" s="11"/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0" t="s">
        <v>12</v>
      </c>
      <c r="G95" s="214"/>
      <c r="H95" s="11" t="s">
        <v>142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0" t="s">
        <v>12</v>
      </c>
      <c r="G96" s="214"/>
      <c r="H96" s="11" t="s">
        <v>33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7"/>
      <c r="E97" s="9" t="s">
        <v>7</v>
      </c>
      <c r="F97" s="10" t="s">
        <v>12</v>
      </c>
      <c r="G97" s="214"/>
      <c r="H97" s="11" t="s">
        <v>88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20" t="s">
        <v>72</v>
      </c>
      <c r="F98" s="10" t="s">
        <v>12</v>
      </c>
      <c r="G98" s="214"/>
      <c r="H98" s="11" t="s">
        <v>55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26"/>
      <c r="F99" s="26"/>
      <c r="G99" s="26"/>
      <c r="H99" s="27"/>
      <c r="I99" s="26"/>
      <c r="J99" s="28"/>
      <c r="K99" s="53"/>
    </row>
    <row r="100" spans="1:11" ht="21" customHeight="1" x14ac:dyDescent="0.35">
      <c r="A100" s="188">
        <v>13</v>
      </c>
      <c r="B100" s="4">
        <v>44877</v>
      </c>
      <c r="C100" s="5" t="s">
        <v>66</v>
      </c>
      <c r="D100" s="46" t="s">
        <v>897</v>
      </c>
      <c r="E100" s="9" t="s">
        <v>317</v>
      </c>
      <c r="F100" s="13"/>
      <c r="G100" s="202" t="s">
        <v>43</v>
      </c>
      <c r="H100" s="11"/>
      <c r="I100" s="203" t="s">
        <v>782</v>
      </c>
      <c r="J100" s="17">
        <v>5478</v>
      </c>
      <c r="K100" s="50">
        <f>SUM(K92,J100)</f>
        <v>164648</v>
      </c>
    </row>
    <row r="101" spans="1:11" ht="21" customHeight="1" x14ac:dyDescent="0.3">
      <c r="A101" s="189"/>
      <c r="B101" s="7"/>
      <c r="C101" s="8"/>
      <c r="D101" s="46" t="s">
        <v>898</v>
      </c>
      <c r="E101" s="9" t="s">
        <v>21</v>
      </c>
      <c r="F101" s="10"/>
      <c r="G101" s="214"/>
      <c r="H101" s="11"/>
      <c r="I101" s="193"/>
      <c r="J101" s="12"/>
      <c r="K101" s="47"/>
    </row>
    <row r="102" spans="1:11" ht="21" customHeight="1" x14ac:dyDescent="0.3">
      <c r="A102" s="189"/>
      <c r="B102" s="7"/>
      <c r="C102" s="8"/>
      <c r="D102" s="7"/>
      <c r="E102" s="9" t="s">
        <v>4</v>
      </c>
      <c r="F102" s="13" t="s">
        <v>14</v>
      </c>
      <c r="G102" s="214"/>
      <c r="H102" s="11" t="s">
        <v>55</v>
      </c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3" t="s">
        <v>14</v>
      </c>
      <c r="G103" s="214"/>
      <c r="H103" s="11" t="s">
        <v>142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0" t="s">
        <v>12</v>
      </c>
      <c r="G104" s="214"/>
      <c r="H104" s="11" t="s">
        <v>68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7"/>
      <c r="E105" s="9" t="s">
        <v>7</v>
      </c>
      <c r="F105" s="10" t="s">
        <v>12</v>
      </c>
      <c r="G105" s="214"/>
      <c r="H105" s="11" t="s">
        <v>28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20" t="s">
        <v>72</v>
      </c>
      <c r="F106" s="10" t="s">
        <v>12</v>
      </c>
      <c r="G106" s="214"/>
      <c r="H106" s="11" t="s">
        <v>68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26"/>
      <c r="F107" s="26"/>
      <c r="G107" s="26"/>
      <c r="H107" s="27"/>
      <c r="I107" s="26"/>
      <c r="J107" s="28"/>
      <c r="K107" s="53"/>
    </row>
    <row r="108" spans="1:11" ht="21" customHeight="1" x14ac:dyDescent="0.35">
      <c r="A108" s="188">
        <v>14</v>
      </c>
      <c r="B108" s="4">
        <v>44878</v>
      </c>
      <c r="C108" s="5" t="s">
        <v>104</v>
      </c>
      <c r="D108" s="46" t="s">
        <v>899</v>
      </c>
      <c r="E108" s="9" t="s">
        <v>317</v>
      </c>
      <c r="F108" s="13"/>
      <c r="G108" s="205" t="s">
        <v>32</v>
      </c>
      <c r="H108" s="11"/>
      <c r="I108" s="203" t="s">
        <v>782</v>
      </c>
      <c r="J108" s="17">
        <v>31776</v>
      </c>
      <c r="K108" s="50">
        <f>SUM(K100,J108)</f>
        <v>196424</v>
      </c>
    </row>
    <row r="109" spans="1:11" ht="21" customHeight="1" x14ac:dyDescent="0.3">
      <c r="A109" s="189"/>
      <c r="B109" s="7"/>
      <c r="C109" s="8"/>
      <c r="D109" s="46" t="s">
        <v>900</v>
      </c>
      <c r="E109" s="9" t="s">
        <v>21</v>
      </c>
      <c r="F109" s="10"/>
      <c r="G109" s="196"/>
      <c r="H109" s="11"/>
      <c r="I109" s="193"/>
      <c r="J109" s="12"/>
      <c r="K109" s="47"/>
    </row>
    <row r="110" spans="1:11" ht="21" customHeight="1" x14ac:dyDescent="0.3">
      <c r="A110" s="189"/>
      <c r="B110" s="7"/>
      <c r="C110" s="8"/>
      <c r="D110" s="7"/>
      <c r="E110" s="9" t="s">
        <v>4</v>
      </c>
      <c r="F110" s="13"/>
      <c r="G110" s="196"/>
      <c r="H110" s="11"/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3" t="s">
        <v>14</v>
      </c>
      <c r="G111" s="196"/>
      <c r="H111" s="11" t="s">
        <v>13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0" t="s">
        <v>12</v>
      </c>
      <c r="G112" s="196"/>
      <c r="H112" s="11" t="s">
        <v>25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7"/>
      <c r="E113" s="9" t="s">
        <v>7</v>
      </c>
      <c r="F113" s="13" t="s">
        <v>14</v>
      </c>
      <c r="G113" s="196"/>
      <c r="H113" s="11" t="s">
        <v>27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20" t="s">
        <v>72</v>
      </c>
      <c r="F114" s="65" t="s">
        <v>77</v>
      </c>
      <c r="G114" s="211"/>
      <c r="H114" s="11" t="s">
        <v>68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15</v>
      </c>
      <c r="B116" s="4">
        <v>44881</v>
      </c>
      <c r="C116" s="5" t="s">
        <v>35</v>
      </c>
      <c r="D116" s="46" t="s">
        <v>901</v>
      </c>
      <c r="E116" s="9" t="s">
        <v>317</v>
      </c>
      <c r="F116" s="13"/>
      <c r="G116" s="205" t="s">
        <v>32</v>
      </c>
      <c r="H116" s="11"/>
      <c r="I116" s="203" t="s">
        <v>18</v>
      </c>
      <c r="J116" s="17">
        <v>23072</v>
      </c>
      <c r="K116" s="50">
        <f>SUM(K108,J116)</f>
        <v>219496</v>
      </c>
    </row>
    <row r="117" spans="1:11" ht="21" customHeight="1" x14ac:dyDescent="0.3">
      <c r="A117" s="189"/>
      <c r="B117" s="7"/>
      <c r="C117" s="8"/>
      <c r="D117" s="46" t="s">
        <v>597</v>
      </c>
      <c r="E117" s="9" t="s">
        <v>21</v>
      </c>
      <c r="F117" s="10"/>
      <c r="G117" s="196"/>
      <c r="H117" s="11"/>
      <c r="I117" s="193"/>
      <c r="J117" s="12"/>
      <c r="K117" s="47"/>
    </row>
    <row r="118" spans="1:11" ht="21" customHeight="1" x14ac:dyDescent="0.3">
      <c r="A118" s="189"/>
      <c r="B118" s="7"/>
      <c r="C118" s="8"/>
      <c r="D118" s="7"/>
      <c r="E118" s="9" t="s">
        <v>4</v>
      </c>
      <c r="F118" s="13" t="s">
        <v>14</v>
      </c>
      <c r="G118" s="196"/>
      <c r="H118" s="11" t="s">
        <v>27</v>
      </c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0" t="s">
        <v>12</v>
      </c>
      <c r="G119" s="196"/>
      <c r="H119" s="11" t="s">
        <v>45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3" t="s">
        <v>14</v>
      </c>
      <c r="G120" s="196"/>
      <c r="H120" s="11" t="s">
        <v>27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7"/>
      <c r="E121" s="9" t="s">
        <v>7</v>
      </c>
      <c r="F121" s="13" t="s">
        <v>14</v>
      </c>
      <c r="G121" s="196"/>
      <c r="H121" s="11" t="s">
        <v>86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20" t="s">
        <v>72</v>
      </c>
      <c r="F122" s="10" t="s">
        <v>12</v>
      </c>
      <c r="G122" s="211"/>
      <c r="H122" s="11" t="s">
        <v>55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26"/>
      <c r="F123" s="26"/>
      <c r="G123" s="26"/>
      <c r="H123" s="27"/>
      <c r="I123" s="26"/>
      <c r="J123" s="28"/>
      <c r="K123" s="53"/>
    </row>
    <row r="124" spans="1:11" ht="21" customHeight="1" x14ac:dyDescent="0.35">
      <c r="A124" s="188">
        <v>16</v>
      </c>
      <c r="B124" s="4">
        <v>44881</v>
      </c>
      <c r="C124" s="5" t="s">
        <v>20</v>
      </c>
      <c r="D124" s="46" t="s">
        <v>902</v>
      </c>
      <c r="E124" s="9" t="s">
        <v>317</v>
      </c>
      <c r="F124" s="13"/>
      <c r="G124" s="206" t="s">
        <v>38</v>
      </c>
      <c r="H124" s="11"/>
      <c r="I124" s="203" t="s">
        <v>18</v>
      </c>
      <c r="J124" s="17">
        <v>10496</v>
      </c>
      <c r="K124" s="50">
        <f>SUM(K116,J124)</f>
        <v>229992</v>
      </c>
    </row>
    <row r="125" spans="1:11" ht="21" customHeight="1" x14ac:dyDescent="0.3">
      <c r="A125" s="189"/>
      <c r="B125" s="7"/>
      <c r="C125" s="8"/>
      <c r="D125" s="46" t="s">
        <v>903</v>
      </c>
      <c r="E125" s="9" t="s">
        <v>21</v>
      </c>
      <c r="F125" s="10"/>
      <c r="G125" s="212"/>
      <c r="H125" s="11"/>
      <c r="I125" s="193"/>
      <c r="J125" s="12"/>
      <c r="K125" s="47"/>
    </row>
    <row r="126" spans="1:11" ht="21" customHeight="1" x14ac:dyDescent="0.3">
      <c r="A126" s="189"/>
      <c r="B126" s="7"/>
      <c r="C126" s="8"/>
      <c r="D126" s="7"/>
      <c r="E126" s="9" t="s">
        <v>4</v>
      </c>
      <c r="F126" s="13" t="s">
        <v>14</v>
      </c>
      <c r="G126" s="212"/>
      <c r="H126" s="11" t="s">
        <v>775</v>
      </c>
      <c r="I126" s="193"/>
      <c r="J126" s="12"/>
      <c r="K126" s="47"/>
    </row>
    <row r="127" spans="1:11" ht="21" customHeight="1" x14ac:dyDescent="0.3">
      <c r="A127" s="189"/>
      <c r="B127" s="7"/>
      <c r="C127" s="8"/>
      <c r="D127" s="9"/>
      <c r="E127" s="9" t="s">
        <v>5</v>
      </c>
      <c r="F127" s="10" t="s">
        <v>12</v>
      </c>
      <c r="G127" s="212"/>
      <c r="H127" s="11" t="s">
        <v>63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3" t="s">
        <v>14</v>
      </c>
      <c r="G128" s="212"/>
      <c r="H128" s="11" t="s">
        <v>775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7"/>
      <c r="E129" s="9" t="s">
        <v>7</v>
      </c>
      <c r="F129" s="10" t="s">
        <v>12</v>
      </c>
      <c r="G129" s="212"/>
      <c r="H129" s="11" t="s">
        <v>63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20" t="s">
        <v>72</v>
      </c>
      <c r="F130" s="13" t="s">
        <v>14</v>
      </c>
      <c r="G130" s="213"/>
      <c r="H130" s="11" t="s">
        <v>55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26"/>
      <c r="F131" s="26"/>
      <c r="G131" s="26"/>
      <c r="H131" s="27"/>
      <c r="I131" s="26"/>
      <c r="J131" s="28"/>
      <c r="K131" s="53"/>
    </row>
    <row r="132" spans="1:11" ht="21" customHeight="1" x14ac:dyDescent="0.35">
      <c r="A132" s="188">
        <v>17</v>
      </c>
      <c r="B132" s="4">
        <v>44882</v>
      </c>
      <c r="C132" s="5" t="s">
        <v>35</v>
      </c>
      <c r="D132" s="46" t="s">
        <v>904</v>
      </c>
      <c r="E132" s="9" t="s">
        <v>317</v>
      </c>
      <c r="F132" s="13"/>
      <c r="G132" s="205" t="s">
        <v>32</v>
      </c>
      <c r="H132" s="11"/>
      <c r="I132" s="203" t="s">
        <v>119</v>
      </c>
      <c r="J132" s="17">
        <v>30496</v>
      </c>
      <c r="K132" s="50">
        <f>SUM(K124,J132)</f>
        <v>260488</v>
      </c>
    </row>
    <row r="133" spans="1:11" ht="21" customHeight="1" x14ac:dyDescent="0.3">
      <c r="A133" s="189"/>
      <c r="B133" s="7"/>
      <c r="C133" s="8"/>
      <c r="D133" s="46" t="s">
        <v>905</v>
      </c>
      <c r="E133" s="9" t="s">
        <v>21</v>
      </c>
      <c r="F133" s="10"/>
      <c r="G133" s="196"/>
      <c r="H133" s="11"/>
      <c r="I133" s="193"/>
      <c r="J133" s="12"/>
      <c r="K133" s="47"/>
    </row>
    <row r="134" spans="1:11" ht="21" customHeight="1" x14ac:dyDescent="0.3">
      <c r="A134" s="189"/>
      <c r="B134" s="7"/>
      <c r="C134" s="8"/>
      <c r="D134" s="7"/>
      <c r="E134" s="9" t="s">
        <v>4</v>
      </c>
      <c r="F134" s="13" t="s">
        <v>14</v>
      </c>
      <c r="G134" s="196"/>
      <c r="H134" s="11" t="s">
        <v>47</v>
      </c>
      <c r="I134" s="193"/>
      <c r="J134" s="12"/>
      <c r="K134" s="47"/>
    </row>
    <row r="135" spans="1:11" ht="21" customHeight="1" x14ac:dyDescent="0.3">
      <c r="A135" s="189"/>
      <c r="B135" s="7"/>
      <c r="C135" s="8"/>
      <c r="D135" s="9"/>
      <c r="E135" s="9" t="s">
        <v>5</v>
      </c>
      <c r="F135" s="13" t="s">
        <v>14</v>
      </c>
      <c r="G135" s="196"/>
      <c r="H135" s="11" t="s">
        <v>86</v>
      </c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6</v>
      </c>
      <c r="F136" s="10" t="s">
        <v>12</v>
      </c>
      <c r="G136" s="196"/>
      <c r="H136" s="11" t="s">
        <v>45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7"/>
      <c r="E137" s="9" t="s">
        <v>7</v>
      </c>
      <c r="F137" s="13" t="s">
        <v>14</v>
      </c>
      <c r="G137" s="196"/>
      <c r="H137" s="11" t="s">
        <v>86</v>
      </c>
      <c r="I137" s="193"/>
      <c r="J137" s="12"/>
      <c r="K137" s="47"/>
    </row>
    <row r="138" spans="1:11" ht="21" customHeight="1" thickBot="1" x14ac:dyDescent="0.35">
      <c r="A138" s="201"/>
      <c r="B138" s="34"/>
      <c r="C138" s="19"/>
      <c r="D138" s="20"/>
      <c r="E138" s="20" t="s">
        <v>72</v>
      </c>
      <c r="F138" s="13" t="s">
        <v>14</v>
      </c>
      <c r="G138" s="211"/>
      <c r="H138" s="11" t="s">
        <v>55</v>
      </c>
      <c r="I138" s="204"/>
      <c r="J138" s="23"/>
      <c r="K138" s="51"/>
    </row>
    <row r="139" spans="1:11" ht="21" customHeight="1" thickTop="1" x14ac:dyDescent="0.3">
      <c r="A139" s="52"/>
      <c r="B139" s="40"/>
      <c r="C139" s="25"/>
      <c r="D139" s="26"/>
      <c r="E139" s="26"/>
      <c r="F139" s="26"/>
      <c r="G139" s="26"/>
      <c r="H139" s="27"/>
      <c r="I139" s="26"/>
      <c r="J139" s="28"/>
      <c r="K139" s="53"/>
    </row>
    <row r="140" spans="1:11" ht="21" customHeight="1" x14ac:dyDescent="0.35">
      <c r="A140" s="188">
        <v>18</v>
      </c>
      <c r="B140" s="4">
        <v>44882</v>
      </c>
      <c r="C140" s="5" t="s">
        <v>23</v>
      </c>
      <c r="D140" s="46" t="s">
        <v>906</v>
      </c>
      <c r="E140" s="9" t="s">
        <v>317</v>
      </c>
      <c r="F140" s="13"/>
      <c r="G140" s="202" t="s">
        <v>43</v>
      </c>
      <c r="H140" s="11"/>
      <c r="I140" s="203" t="s">
        <v>119</v>
      </c>
      <c r="J140" s="17">
        <v>3686</v>
      </c>
      <c r="K140" s="50">
        <f>SUM(K132,J140)</f>
        <v>264174</v>
      </c>
    </row>
    <row r="141" spans="1:11" ht="21" customHeight="1" x14ac:dyDescent="0.3">
      <c r="A141" s="189"/>
      <c r="B141" s="7"/>
      <c r="C141" s="8"/>
      <c r="D141" s="46" t="s">
        <v>107</v>
      </c>
      <c r="E141" s="9" t="s">
        <v>21</v>
      </c>
      <c r="F141" s="10"/>
      <c r="G141" s="214"/>
      <c r="H141" s="11"/>
      <c r="I141" s="193"/>
      <c r="J141" s="12"/>
      <c r="K141" s="47"/>
    </row>
    <row r="142" spans="1:11" ht="21" customHeight="1" x14ac:dyDescent="0.3">
      <c r="A142" s="189"/>
      <c r="B142" s="7"/>
      <c r="C142" s="8"/>
      <c r="D142" s="7"/>
      <c r="E142" s="9" t="s">
        <v>4</v>
      </c>
      <c r="F142" s="10" t="s">
        <v>12</v>
      </c>
      <c r="G142" s="214"/>
      <c r="H142" s="11" t="s">
        <v>101</v>
      </c>
      <c r="I142" s="193"/>
      <c r="J142" s="12"/>
      <c r="K142" s="47"/>
    </row>
    <row r="143" spans="1:11" ht="21" customHeight="1" x14ac:dyDescent="0.3">
      <c r="A143" s="189"/>
      <c r="B143" s="7"/>
      <c r="C143" s="8"/>
      <c r="D143" s="9"/>
      <c r="E143" s="9" t="s">
        <v>5</v>
      </c>
      <c r="F143" s="10" t="s">
        <v>12</v>
      </c>
      <c r="G143" s="214"/>
      <c r="H143" s="11" t="s">
        <v>13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6</v>
      </c>
      <c r="F144" s="13" t="s">
        <v>14</v>
      </c>
      <c r="G144" s="214"/>
      <c r="H144" s="11" t="s">
        <v>33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7"/>
      <c r="E145" s="9" t="s">
        <v>7</v>
      </c>
      <c r="F145" s="10" t="s">
        <v>12</v>
      </c>
      <c r="G145" s="214"/>
      <c r="H145" s="11" t="s">
        <v>25</v>
      </c>
      <c r="I145" s="193"/>
      <c r="J145" s="12"/>
      <c r="K145" s="47"/>
    </row>
    <row r="146" spans="1:11" ht="21" customHeight="1" thickBot="1" x14ac:dyDescent="0.35">
      <c r="A146" s="201"/>
      <c r="B146" s="34"/>
      <c r="C146" s="19"/>
      <c r="D146" s="20"/>
      <c r="E146" s="20" t="s">
        <v>72</v>
      </c>
      <c r="F146" s="10" t="s">
        <v>12</v>
      </c>
      <c r="G146" s="214"/>
      <c r="H146" s="11" t="s">
        <v>55</v>
      </c>
      <c r="I146" s="204"/>
      <c r="J146" s="23"/>
      <c r="K146" s="51"/>
    </row>
    <row r="147" spans="1:11" ht="21" customHeight="1" thickTop="1" x14ac:dyDescent="0.3">
      <c r="A147" s="52"/>
      <c r="B147" s="40"/>
      <c r="C147" s="25"/>
      <c r="D147" s="26"/>
      <c r="E147" s="26"/>
      <c r="F147" s="26"/>
      <c r="G147" s="26"/>
      <c r="H147" s="27"/>
      <c r="I147" s="26"/>
      <c r="J147" s="28"/>
      <c r="K147" s="53"/>
    </row>
    <row r="148" spans="1:11" ht="21" customHeight="1" x14ac:dyDescent="0.35">
      <c r="A148" s="188">
        <v>19</v>
      </c>
      <c r="B148" s="4">
        <v>44883</v>
      </c>
      <c r="C148" s="5" t="s">
        <v>35</v>
      </c>
      <c r="D148" s="46" t="s">
        <v>907</v>
      </c>
      <c r="E148" s="9" t="s">
        <v>317</v>
      </c>
      <c r="F148" s="13"/>
      <c r="G148" s="202" t="s">
        <v>43</v>
      </c>
      <c r="H148" s="11"/>
      <c r="I148" s="203" t="s">
        <v>18</v>
      </c>
      <c r="J148" s="17">
        <v>7183</v>
      </c>
      <c r="K148" s="50">
        <f>SUM(K140,J148)</f>
        <v>271357</v>
      </c>
    </row>
    <row r="149" spans="1:11" ht="21" customHeight="1" x14ac:dyDescent="0.3">
      <c r="A149" s="189"/>
      <c r="B149" s="7"/>
      <c r="C149" s="8"/>
      <c r="D149" s="46" t="s">
        <v>908</v>
      </c>
      <c r="E149" s="9" t="s">
        <v>21</v>
      </c>
      <c r="F149" s="10" t="s">
        <v>12</v>
      </c>
      <c r="G149" s="214"/>
      <c r="H149" s="11" t="s">
        <v>17</v>
      </c>
      <c r="I149" s="193"/>
      <c r="J149" s="12"/>
      <c r="K149" s="47"/>
    </row>
    <row r="150" spans="1:11" ht="21" customHeight="1" x14ac:dyDescent="0.3">
      <c r="A150" s="189"/>
      <c r="B150" s="7"/>
      <c r="C150" s="8"/>
      <c r="D150" s="7"/>
      <c r="E150" s="9" t="s">
        <v>4</v>
      </c>
      <c r="F150" s="13" t="s">
        <v>14</v>
      </c>
      <c r="G150" s="214"/>
      <c r="H150" s="11" t="s">
        <v>52</v>
      </c>
      <c r="I150" s="193"/>
      <c r="J150" s="12"/>
      <c r="K150" s="47"/>
    </row>
    <row r="151" spans="1:11" ht="21" customHeight="1" x14ac:dyDescent="0.3">
      <c r="A151" s="189"/>
      <c r="B151" s="7"/>
      <c r="C151" s="8"/>
      <c r="D151" s="9"/>
      <c r="E151" s="9" t="s">
        <v>5</v>
      </c>
      <c r="F151" s="10" t="s">
        <v>12</v>
      </c>
      <c r="G151" s="214"/>
      <c r="H151" s="11" t="s">
        <v>86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6</v>
      </c>
      <c r="F152" s="13" t="s">
        <v>14</v>
      </c>
      <c r="G152" s="214"/>
      <c r="H152" s="11" t="s">
        <v>52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7"/>
      <c r="E153" s="9" t="s">
        <v>7</v>
      </c>
      <c r="F153" s="10" t="s">
        <v>12</v>
      </c>
      <c r="G153" s="214"/>
      <c r="H153" s="11" t="s">
        <v>17</v>
      </c>
      <c r="I153" s="193"/>
      <c r="J153" s="12"/>
      <c r="K153" s="47"/>
    </row>
    <row r="154" spans="1:11" ht="21" customHeight="1" thickBot="1" x14ac:dyDescent="0.35">
      <c r="A154" s="201"/>
      <c r="B154" s="34"/>
      <c r="C154" s="19"/>
      <c r="D154" s="20"/>
      <c r="E154" s="20" t="s">
        <v>72</v>
      </c>
      <c r="F154" s="10" t="s">
        <v>12</v>
      </c>
      <c r="G154" s="214"/>
      <c r="H154" s="11" t="s">
        <v>68</v>
      </c>
      <c r="I154" s="204"/>
      <c r="J154" s="23"/>
      <c r="K154" s="51"/>
    </row>
    <row r="155" spans="1:11" ht="21" customHeight="1" thickTop="1" x14ac:dyDescent="0.3">
      <c r="A155" s="52"/>
      <c r="B155" s="40"/>
      <c r="C155" s="25"/>
      <c r="D155" s="26"/>
      <c r="E155" s="26"/>
      <c r="F155" s="26"/>
      <c r="G155" s="26"/>
      <c r="H155" s="27"/>
      <c r="I155" s="26"/>
      <c r="J155" s="28"/>
      <c r="K155" s="53"/>
    </row>
    <row r="156" spans="1:11" ht="21" customHeight="1" x14ac:dyDescent="0.35">
      <c r="A156" s="188">
        <v>20</v>
      </c>
      <c r="B156" s="4">
        <v>44883</v>
      </c>
      <c r="C156" s="5" t="s">
        <v>23</v>
      </c>
      <c r="D156" s="46" t="s">
        <v>909</v>
      </c>
      <c r="E156" s="9" t="s">
        <v>317</v>
      </c>
      <c r="F156" s="13"/>
      <c r="G156" s="202" t="s">
        <v>43</v>
      </c>
      <c r="H156" s="11"/>
      <c r="I156" s="203" t="s">
        <v>18</v>
      </c>
      <c r="J156" s="17">
        <v>6758</v>
      </c>
      <c r="K156" s="50">
        <f>SUM(K148,J156)</f>
        <v>278115</v>
      </c>
    </row>
    <row r="157" spans="1:11" ht="21" customHeight="1" x14ac:dyDescent="0.3">
      <c r="A157" s="189"/>
      <c r="B157" s="7"/>
      <c r="C157" s="8"/>
      <c r="D157" s="46" t="s">
        <v>89</v>
      </c>
      <c r="E157" s="9" t="s">
        <v>21</v>
      </c>
      <c r="F157" s="13"/>
      <c r="G157" s="214"/>
      <c r="H157" s="11"/>
      <c r="I157" s="193"/>
      <c r="J157" s="12"/>
      <c r="K157" s="47"/>
    </row>
    <row r="158" spans="1:11" ht="21" customHeight="1" x14ac:dyDescent="0.3">
      <c r="A158" s="189"/>
      <c r="B158" s="7"/>
      <c r="C158" s="8"/>
      <c r="D158" s="7"/>
      <c r="E158" s="9" t="s">
        <v>4</v>
      </c>
      <c r="F158" s="13" t="s">
        <v>14</v>
      </c>
      <c r="G158" s="214"/>
      <c r="H158" s="11" t="s">
        <v>101</v>
      </c>
      <c r="I158" s="193"/>
      <c r="J158" s="12"/>
      <c r="K158" s="47"/>
    </row>
    <row r="159" spans="1:11" ht="21" customHeight="1" x14ac:dyDescent="0.3">
      <c r="A159" s="189"/>
      <c r="B159" s="7"/>
      <c r="C159" s="8"/>
      <c r="D159" s="9"/>
      <c r="E159" s="9" t="s">
        <v>5</v>
      </c>
      <c r="F159" s="13" t="s">
        <v>14</v>
      </c>
      <c r="G159" s="214"/>
      <c r="H159" s="11" t="s">
        <v>28</v>
      </c>
      <c r="I159" s="193"/>
      <c r="J159" s="12"/>
      <c r="K159" s="47"/>
    </row>
    <row r="160" spans="1:11" ht="21" customHeight="1" x14ac:dyDescent="0.3">
      <c r="A160" s="189"/>
      <c r="B160" s="7"/>
      <c r="C160" s="8"/>
      <c r="D160" s="9"/>
      <c r="E160" s="9" t="s">
        <v>6</v>
      </c>
      <c r="F160" s="10" t="s">
        <v>12</v>
      </c>
      <c r="G160" s="214"/>
      <c r="H160" s="11" t="s">
        <v>101</v>
      </c>
      <c r="I160" s="193"/>
      <c r="J160" s="12"/>
      <c r="K160" s="47"/>
    </row>
    <row r="161" spans="1:11" ht="21" customHeight="1" x14ac:dyDescent="0.3">
      <c r="A161" s="189"/>
      <c r="B161" s="7"/>
      <c r="C161" s="8"/>
      <c r="D161" s="7"/>
      <c r="E161" s="9" t="s">
        <v>7</v>
      </c>
      <c r="F161" s="10" t="s">
        <v>12</v>
      </c>
      <c r="G161" s="214"/>
      <c r="H161" s="11" t="s">
        <v>25</v>
      </c>
      <c r="I161" s="193"/>
      <c r="J161" s="12"/>
      <c r="K161" s="47"/>
    </row>
    <row r="162" spans="1:11" ht="21" customHeight="1" thickBot="1" x14ac:dyDescent="0.35">
      <c r="A162" s="201"/>
      <c r="B162" s="34"/>
      <c r="C162" s="19"/>
      <c r="D162" s="20"/>
      <c r="E162" s="20" t="s">
        <v>72</v>
      </c>
      <c r="F162" s="10" t="s">
        <v>12</v>
      </c>
      <c r="G162" s="214"/>
      <c r="H162" s="11" t="s">
        <v>68</v>
      </c>
      <c r="I162" s="204"/>
      <c r="J162" s="23"/>
      <c r="K162" s="51"/>
    </row>
    <row r="163" spans="1:11" ht="21" customHeight="1" thickTop="1" x14ac:dyDescent="0.3">
      <c r="A163" s="52"/>
      <c r="B163" s="40"/>
      <c r="C163" s="25"/>
      <c r="D163" s="26"/>
      <c r="E163" s="26"/>
      <c r="F163" s="26"/>
      <c r="G163" s="26"/>
      <c r="H163" s="27"/>
      <c r="I163" s="26"/>
      <c r="J163" s="28"/>
      <c r="K163" s="53"/>
    </row>
    <row r="164" spans="1:11" ht="21" customHeight="1" x14ac:dyDescent="0.35">
      <c r="A164" s="188">
        <v>21</v>
      </c>
      <c r="B164" s="4">
        <v>44886</v>
      </c>
      <c r="C164" s="5" t="s">
        <v>104</v>
      </c>
      <c r="D164" s="46" t="s">
        <v>910</v>
      </c>
      <c r="E164" s="9" t="s">
        <v>317</v>
      </c>
      <c r="F164" s="13"/>
      <c r="G164" s="205" t="s">
        <v>32</v>
      </c>
      <c r="H164" s="11"/>
      <c r="I164" s="203" t="s">
        <v>18</v>
      </c>
      <c r="J164" s="17">
        <v>37509</v>
      </c>
      <c r="K164" s="50">
        <f>SUM(K156,J164)</f>
        <v>315624</v>
      </c>
    </row>
    <row r="165" spans="1:11" ht="21" customHeight="1" x14ac:dyDescent="0.3">
      <c r="A165" s="189"/>
      <c r="B165" s="7"/>
      <c r="C165" s="8"/>
      <c r="D165" s="46" t="s">
        <v>911</v>
      </c>
      <c r="E165" s="9" t="s">
        <v>21</v>
      </c>
      <c r="F165" s="13"/>
      <c r="G165" s="196"/>
      <c r="H165" s="11"/>
      <c r="I165" s="193"/>
      <c r="J165" s="12"/>
      <c r="K165" s="47"/>
    </row>
    <row r="166" spans="1:11" ht="21" customHeight="1" x14ac:dyDescent="0.3">
      <c r="A166" s="189"/>
      <c r="B166" s="7"/>
      <c r="C166" s="8"/>
      <c r="D166" s="7"/>
      <c r="E166" s="9" t="s">
        <v>4</v>
      </c>
      <c r="F166" s="13"/>
      <c r="G166" s="196"/>
      <c r="H166" s="11"/>
      <c r="I166" s="193"/>
      <c r="J166" s="12"/>
      <c r="K166" s="47"/>
    </row>
    <row r="167" spans="1:11" ht="21" customHeight="1" x14ac:dyDescent="0.3">
      <c r="A167" s="189"/>
      <c r="B167" s="7"/>
      <c r="C167" s="8"/>
      <c r="D167" s="9"/>
      <c r="E167" s="9" t="s">
        <v>5</v>
      </c>
      <c r="F167" s="13"/>
      <c r="G167" s="196"/>
      <c r="H167" s="11"/>
      <c r="I167" s="193"/>
      <c r="J167" s="12"/>
      <c r="K167" s="47"/>
    </row>
    <row r="168" spans="1:11" ht="21" customHeight="1" x14ac:dyDescent="0.3">
      <c r="A168" s="189"/>
      <c r="B168" s="7"/>
      <c r="C168" s="8"/>
      <c r="D168" s="9"/>
      <c r="E168" s="9" t="s">
        <v>6</v>
      </c>
      <c r="F168" s="13" t="s">
        <v>14</v>
      </c>
      <c r="G168" s="196"/>
      <c r="H168" s="11" t="s">
        <v>65</v>
      </c>
      <c r="I168" s="193"/>
      <c r="J168" s="12"/>
      <c r="K168" s="47"/>
    </row>
    <row r="169" spans="1:11" ht="21" customHeight="1" x14ac:dyDescent="0.3">
      <c r="A169" s="189"/>
      <c r="B169" s="7"/>
      <c r="C169" s="8"/>
      <c r="D169" s="7"/>
      <c r="E169" s="9" t="s">
        <v>7</v>
      </c>
      <c r="F169" s="13" t="s">
        <v>14</v>
      </c>
      <c r="G169" s="196"/>
      <c r="H169" s="11" t="s">
        <v>45</v>
      </c>
      <c r="I169" s="193"/>
      <c r="J169" s="12"/>
      <c r="K169" s="47"/>
    </row>
    <row r="170" spans="1:11" ht="21" customHeight="1" thickBot="1" x14ac:dyDescent="0.35">
      <c r="A170" s="201"/>
      <c r="B170" s="34"/>
      <c r="C170" s="19"/>
      <c r="D170" s="20"/>
      <c r="E170" s="20" t="s">
        <v>72</v>
      </c>
      <c r="F170" s="13" t="s">
        <v>14</v>
      </c>
      <c r="G170" s="211"/>
      <c r="H170" s="11" t="s">
        <v>68</v>
      </c>
      <c r="I170" s="204"/>
      <c r="J170" s="23"/>
      <c r="K170" s="51"/>
    </row>
    <row r="171" spans="1:11" ht="21" customHeight="1" thickTop="1" x14ac:dyDescent="0.3">
      <c r="A171" s="52"/>
      <c r="B171" s="40"/>
      <c r="C171" s="25"/>
      <c r="D171" s="26"/>
      <c r="E171" s="26"/>
      <c r="F171" s="26"/>
      <c r="G171" s="26"/>
      <c r="H171" s="27"/>
      <c r="I171" s="26"/>
      <c r="J171" s="28"/>
      <c r="K171" s="53"/>
    </row>
    <row r="172" spans="1:11" ht="21" customHeight="1" x14ac:dyDescent="0.35">
      <c r="A172" s="188">
        <v>22</v>
      </c>
      <c r="B172" s="4">
        <v>44886</v>
      </c>
      <c r="C172" s="5" t="s">
        <v>35</v>
      </c>
      <c r="D172" s="46" t="s">
        <v>912</v>
      </c>
      <c r="E172" s="9" t="s">
        <v>317</v>
      </c>
      <c r="F172" s="13"/>
      <c r="G172" s="202" t="s">
        <v>43</v>
      </c>
      <c r="H172" s="11"/>
      <c r="I172" s="203" t="s">
        <v>18</v>
      </c>
      <c r="J172" s="17">
        <v>7283</v>
      </c>
      <c r="K172" s="50">
        <f>SUM(K164,J172)</f>
        <v>322907</v>
      </c>
    </row>
    <row r="173" spans="1:11" ht="21" customHeight="1" x14ac:dyDescent="0.3">
      <c r="A173" s="189"/>
      <c r="B173" s="7"/>
      <c r="C173" s="8"/>
      <c r="D173" s="46" t="s">
        <v>628</v>
      </c>
      <c r="E173" s="9" t="s">
        <v>21</v>
      </c>
      <c r="F173" s="13" t="s">
        <v>14</v>
      </c>
      <c r="G173" s="214"/>
      <c r="H173" s="11" t="s">
        <v>52</v>
      </c>
      <c r="I173" s="193"/>
      <c r="J173" s="12"/>
      <c r="K173" s="47"/>
    </row>
    <row r="174" spans="1:11" ht="21" customHeight="1" x14ac:dyDescent="0.3">
      <c r="A174" s="189"/>
      <c r="B174" s="7"/>
      <c r="C174" s="8"/>
      <c r="D174" s="7"/>
      <c r="E174" s="9" t="s">
        <v>4</v>
      </c>
      <c r="F174" s="10" t="s">
        <v>12</v>
      </c>
      <c r="G174" s="214"/>
      <c r="H174" s="11" t="s">
        <v>17</v>
      </c>
      <c r="I174" s="193"/>
      <c r="J174" s="12"/>
      <c r="K174" s="47"/>
    </row>
    <row r="175" spans="1:11" ht="21" customHeight="1" x14ac:dyDescent="0.3">
      <c r="A175" s="189"/>
      <c r="B175" s="7"/>
      <c r="C175" s="8"/>
      <c r="D175" s="9"/>
      <c r="E175" s="9" t="s">
        <v>5</v>
      </c>
      <c r="F175" s="13" t="s">
        <v>14</v>
      </c>
      <c r="G175" s="214"/>
      <c r="H175" s="11" t="s">
        <v>52</v>
      </c>
      <c r="I175" s="193"/>
      <c r="J175" s="12"/>
      <c r="K175" s="47"/>
    </row>
    <row r="176" spans="1:11" ht="21" customHeight="1" x14ac:dyDescent="0.3">
      <c r="A176" s="189"/>
      <c r="B176" s="7"/>
      <c r="C176" s="8"/>
      <c r="D176" s="9"/>
      <c r="E176" s="9" t="s">
        <v>6</v>
      </c>
      <c r="F176" s="10" t="s">
        <v>12</v>
      </c>
      <c r="G176" s="214"/>
      <c r="H176" s="11" t="s">
        <v>17</v>
      </c>
      <c r="I176" s="193"/>
      <c r="J176" s="12"/>
      <c r="K176" s="47"/>
    </row>
    <row r="177" spans="1:11" ht="21" customHeight="1" x14ac:dyDescent="0.3">
      <c r="A177" s="189"/>
      <c r="B177" s="7"/>
      <c r="C177" s="8"/>
      <c r="D177" s="7"/>
      <c r="E177" s="9" t="s">
        <v>7</v>
      </c>
      <c r="F177" s="10" t="s">
        <v>12</v>
      </c>
      <c r="G177" s="214"/>
      <c r="H177" s="11" t="s">
        <v>63</v>
      </c>
      <c r="I177" s="193"/>
      <c r="J177" s="12"/>
      <c r="K177" s="47"/>
    </row>
    <row r="178" spans="1:11" ht="21" customHeight="1" thickBot="1" x14ac:dyDescent="0.35">
      <c r="A178" s="201"/>
      <c r="B178" s="34"/>
      <c r="C178" s="19"/>
      <c r="D178" s="20"/>
      <c r="E178" s="20" t="s">
        <v>72</v>
      </c>
      <c r="F178" s="13" t="s">
        <v>14</v>
      </c>
      <c r="G178" s="214"/>
      <c r="H178" s="11" t="s">
        <v>55</v>
      </c>
      <c r="I178" s="204"/>
      <c r="J178" s="23"/>
      <c r="K178" s="51"/>
    </row>
    <row r="179" spans="1:11" ht="21" customHeight="1" thickTop="1" x14ac:dyDescent="0.3">
      <c r="A179" s="52"/>
      <c r="B179" s="40"/>
      <c r="C179" s="25"/>
      <c r="D179" s="26"/>
      <c r="E179" s="26"/>
      <c r="F179" s="26"/>
      <c r="G179" s="26"/>
      <c r="H179" s="27"/>
      <c r="I179" s="26"/>
      <c r="J179" s="28"/>
      <c r="K179" s="53"/>
    </row>
    <row r="180" spans="1:11" ht="21" customHeight="1" x14ac:dyDescent="0.35">
      <c r="A180" s="188">
        <v>23</v>
      </c>
      <c r="B180" s="4">
        <v>44887</v>
      </c>
      <c r="C180" s="5" t="s">
        <v>35</v>
      </c>
      <c r="D180" s="46" t="s">
        <v>913</v>
      </c>
      <c r="E180" s="9" t="s">
        <v>317</v>
      </c>
      <c r="F180" s="13"/>
      <c r="G180" s="205" t="s">
        <v>32</v>
      </c>
      <c r="H180" s="11"/>
      <c r="I180" s="203" t="s">
        <v>942</v>
      </c>
      <c r="J180" s="17">
        <v>22546</v>
      </c>
      <c r="K180" s="50">
        <f>SUM(K172,J180)</f>
        <v>345453</v>
      </c>
    </row>
    <row r="181" spans="1:11" ht="21" customHeight="1" x14ac:dyDescent="0.3">
      <c r="A181" s="189"/>
      <c r="B181" s="7"/>
      <c r="C181" s="8"/>
      <c r="D181" s="46" t="s">
        <v>914</v>
      </c>
      <c r="E181" s="9" t="s">
        <v>21</v>
      </c>
      <c r="F181" s="13"/>
      <c r="G181" s="196"/>
      <c r="H181" s="11"/>
      <c r="I181" s="193"/>
      <c r="J181" s="12"/>
      <c r="K181" s="47"/>
    </row>
    <row r="182" spans="1:11" ht="21" customHeight="1" x14ac:dyDescent="0.3">
      <c r="A182" s="189"/>
      <c r="B182" s="7"/>
      <c r="C182" s="8"/>
      <c r="D182" s="7"/>
      <c r="E182" s="9" t="s">
        <v>4</v>
      </c>
      <c r="F182" s="13" t="s">
        <v>14</v>
      </c>
      <c r="G182" s="196"/>
      <c r="H182" s="11" t="s">
        <v>45</v>
      </c>
      <c r="I182" s="193"/>
      <c r="J182" s="12"/>
      <c r="K182" s="47"/>
    </row>
    <row r="183" spans="1:11" ht="21" customHeight="1" x14ac:dyDescent="0.3">
      <c r="A183" s="189"/>
      <c r="B183" s="7"/>
      <c r="C183" s="8"/>
      <c r="D183" s="9"/>
      <c r="E183" s="9" t="s">
        <v>5</v>
      </c>
      <c r="F183" s="10" t="s">
        <v>12</v>
      </c>
      <c r="G183" s="196"/>
      <c r="H183" s="11" t="s">
        <v>26</v>
      </c>
      <c r="I183" s="193"/>
      <c r="J183" s="12"/>
      <c r="K183" s="47"/>
    </row>
    <row r="184" spans="1:11" ht="21" customHeight="1" x14ac:dyDescent="0.3">
      <c r="A184" s="189"/>
      <c r="B184" s="7"/>
      <c r="C184" s="8"/>
      <c r="D184" s="9"/>
      <c r="E184" s="9" t="s">
        <v>6</v>
      </c>
      <c r="F184" s="13" t="s">
        <v>14</v>
      </c>
      <c r="G184" s="196"/>
      <c r="H184" s="11" t="s">
        <v>45</v>
      </c>
      <c r="I184" s="193"/>
      <c r="J184" s="12"/>
      <c r="K184" s="47"/>
    </row>
    <row r="185" spans="1:11" ht="21" customHeight="1" x14ac:dyDescent="0.3">
      <c r="A185" s="189"/>
      <c r="B185" s="7"/>
      <c r="C185" s="8"/>
      <c r="D185" s="7"/>
      <c r="E185" s="9" t="s">
        <v>7</v>
      </c>
      <c r="F185" s="13" t="s">
        <v>14</v>
      </c>
      <c r="G185" s="196"/>
      <c r="H185" s="11" t="s">
        <v>86</v>
      </c>
      <c r="I185" s="193"/>
      <c r="J185" s="12"/>
      <c r="K185" s="47"/>
    </row>
    <row r="186" spans="1:11" ht="21" customHeight="1" thickBot="1" x14ac:dyDescent="0.35">
      <c r="A186" s="201"/>
      <c r="B186" s="34"/>
      <c r="C186" s="19"/>
      <c r="D186" s="20"/>
      <c r="E186" s="20" t="s">
        <v>72</v>
      </c>
      <c r="F186" s="10" t="s">
        <v>12</v>
      </c>
      <c r="G186" s="211"/>
      <c r="H186" s="11" t="s">
        <v>68</v>
      </c>
      <c r="I186" s="204"/>
      <c r="J186" s="23"/>
      <c r="K186" s="51"/>
    </row>
    <row r="187" spans="1:11" ht="21" customHeight="1" thickTop="1" x14ac:dyDescent="0.3">
      <c r="A187" s="52"/>
      <c r="B187" s="40"/>
      <c r="C187" s="25"/>
      <c r="D187" s="26"/>
      <c r="E187" s="26"/>
      <c r="F187" s="26"/>
      <c r="G187" s="26"/>
      <c r="H187" s="27"/>
      <c r="I187" s="26"/>
      <c r="J187" s="28"/>
      <c r="K187" s="53"/>
    </row>
    <row r="188" spans="1:11" ht="21" customHeight="1" x14ac:dyDescent="0.35">
      <c r="A188" s="188">
        <v>24</v>
      </c>
      <c r="B188" s="4">
        <v>44887</v>
      </c>
      <c r="C188" s="5" t="s">
        <v>23</v>
      </c>
      <c r="D188" s="46" t="s">
        <v>915</v>
      </c>
      <c r="E188" s="9" t="s">
        <v>317</v>
      </c>
      <c r="F188" s="13"/>
      <c r="G188" s="205" t="s">
        <v>32</v>
      </c>
      <c r="H188" s="11"/>
      <c r="I188" s="203" t="s">
        <v>18</v>
      </c>
      <c r="J188" s="17">
        <v>22938</v>
      </c>
      <c r="K188" s="50">
        <f>SUM(K180,J188)</f>
        <v>368391</v>
      </c>
    </row>
    <row r="189" spans="1:11" ht="21" customHeight="1" x14ac:dyDescent="0.3">
      <c r="A189" s="189"/>
      <c r="B189" s="7"/>
      <c r="C189" s="8"/>
      <c r="D189" s="46" t="s">
        <v>916</v>
      </c>
      <c r="E189" s="9" t="s">
        <v>21</v>
      </c>
      <c r="F189" s="13" t="s">
        <v>14</v>
      </c>
      <c r="G189" s="196"/>
      <c r="H189" s="11" t="s">
        <v>93</v>
      </c>
      <c r="I189" s="193"/>
      <c r="J189" s="12"/>
      <c r="K189" s="47"/>
    </row>
    <row r="190" spans="1:11" ht="21" customHeight="1" x14ac:dyDescent="0.3">
      <c r="A190" s="189"/>
      <c r="B190" s="7"/>
      <c r="C190" s="8"/>
      <c r="D190" s="7"/>
      <c r="E190" s="9" t="s">
        <v>4</v>
      </c>
      <c r="F190" s="10" t="s">
        <v>12</v>
      </c>
      <c r="G190" s="196"/>
      <c r="H190" s="11" t="s">
        <v>55</v>
      </c>
      <c r="I190" s="193"/>
      <c r="J190" s="12"/>
      <c r="K190" s="47"/>
    </row>
    <row r="191" spans="1:11" ht="21" customHeight="1" x14ac:dyDescent="0.3">
      <c r="A191" s="189"/>
      <c r="B191" s="7"/>
      <c r="C191" s="8"/>
      <c r="D191" s="9"/>
      <c r="E191" s="9" t="s">
        <v>5</v>
      </c>
      <c r="F191" s="13" t="s">
        <v>14</v>
      </c>
      <c r="G191" s="196"/>
      <c r="H191" s="11" t="s">
        <v>93</v>
      </c>
      <c r="I191" s="193"/>
      <c r="J191" s="12"/>
      <c r="K191" s="47"/>
    </row>
    <row r="192" spans="1:11" ht="21" customHeight="1" x14ac:dyDescent="0.3">
      <c r="A192" s="189"/>
      <c r="B192" s="7"/>
      <c r="C192" s="8"/>
      <c r="D192" s="9"/>
      <c r="E192" s="9" t="s">
        <v>6</v>
      </c>
      <c r="F192" s="10" t="s">
        <v>12</v>
      </c>
      <c r="G192" s="196"/>
      <c r="H192" s="11" t="s">
        <v>55</v>
      </c>
      <c r="I192" s="193"/>
      <c r="J192" s="12"/>
      <c r="K192" s="47"/>
    </row>
    <row r="193" spans="1:11" ht="21" customHeight="1" x14ac:dyDescent="0.3">
      <c r="A193" s="189"/>
      <c r="B193" s="7"/>
      <c r="C193" s="8"/>
      <c r="D193" s="7"/>
      <c r="E193" s="9" t="s">
        <v>7</v>
      </c>
      <c r="F193" s="13" t="s">
        <v>14</v>
      </c>
      <c r="G193" s="196"/>
      <c r="H193" s="11" t="s">
        <v>52</v>
      </c>
      <c r="I193" s="193"/>
      <c r="J193" s="12"/>
      <c r="K193" s="47"/>
    </row>
    <row r="194" spans="1:11" ht="21" customHeight="1" thickBot="1" x14ac:dyDescent="0.35">
      <c r="A194" s="201"/>
      <c r="B194" s="34"/>
      <c r="C194" s="19"/>
      <c r="D194" s="20"/>
      <c r="E194" s="20" t="s">
        <v>72</v>
      </c>
      <c r="F194" s="13" t="s">
        <v>14</v>
      </c>
      <c r="G194" s="211"/>
      <c r="H194" s="11" t="s">
        <v>55</v>
      </c>
      <c r="I194" s="204"/>
      <c r="J194" s="23"/>
      <c r="K194" s="51"/>
    </row>
    <row r="195" spans="1:11" ht="21" customHeight="1" thickTop="1" x14ac:dyDescent="0.3">
      <c r="A195" s="52"/>
      <c r="B195" s="40"/>
      <c r="C195" s="25"/>
      <c r="D195" s="26"/>
      <c r="E195" s="26"/>
      <c r="F195" s="26"/>
      <c r="G195" s="26"/>
      <c r="H195" s="27"/>
      <c r="I195" s="26"/>
      <c r="J195" s="28"/>
      <c r="K195" s="53"/>
    </row>
    <row r="196" spans="1:11" ht="21" customHeight="1" x14ac:dyDescent="0.35">
      <c r="A196" s="188">
        <v>25</v>
      </c>
      <c r="B196" s="4">
        <v>44888</v>
      </c>
      <c r="C196" s="5" t="s">
        <v>104</v>
      </c>
      <c r="D196" s="46" t="s">
        <v>919</v>
      </c>
      <c r="E196" s="9" t="s">
        <v>317</v>
      </c>
      <c r="F196" s="13"/>
      <c r="G196" s="202" t="s">
        <v>43</v>
      </c>
      <c r="H196" s="11"/>
      <c r="I196" s="203" t="s">
        <v>917</v>
      </c>
      <c r="J196" s="17">
        <v>5200</v>
      </c>
      <c r="K196" s="50">
        <f>SUM(K188,J196)</f>
        <v>373591</v>
      </c>
    </row>
    <row r="197" spans="1:11" ht="21" customHeight="1" x14ac:dyDescent="0.3">
      <c r="A197" s="189"/>
      <c r="B197" s="7"/>
      <c r="C197" s="8"/>
      <c r="D197" s="46" t="s">
        <v>342</v>
      </c>
      <c r="E197" s="9" t="s">
        <v>21</v>
      </c>
      <c r="F197" s="13"/>
      <c r="G197" s="214"/>
      <c r="H197" s="11"/>
      <c r="I197" s="193"/>
      <c r="J197" s="12"/>
      <c r="K197" s="47"/>
    </row>
    <row r="198" spans="1:11" ht="21" customHeight="1" x14ac:dyDescent="0.3">
      <c r="A198" s="189"/>
      <c r="B198" s="7"/>
      <c r="C198" s="8"/>
      <c r="D198" s="7"/>
      <c r="E198" s="9" t="s">
        <v>4</v>
      </c>
      <c r="F198" s="13" t="s">
        <v>14</v>
      </c>
      <c r="G198" s="214"/>
      <c r="H198" s="11" t="s">
        <v>93</v>
      </c>
      <c r="I198" s="193"/>
      <c r="J198" s="12"/>
      <c r="K198" s="47"/>
    </row>
    <row r="199" spans="1:11" ht="21" customHeight="1" x14ac:dyDescent="0.3">
      <c r="A199" s="189"/>
      <c r="B199" s="7"/>
      <c r="C199" s="8"/>
      <c r="D199" s="9"/>
      <c r="E199" s="9" t="s">
        <v>5</v>
      </c>
      <c r="F199" s="10" t="s">
        <v>12</v>
      </c>
      <c r="G199" s="214"/>
      <c r="H199" s="11" t="s">
        <v>17</v>
      </c>
      <c r="I199" s="193"/>
      <c r="J199" s="12"/>
      <c r="K199" s="47"/>
    </row>
    <row r="200" spans="1:11" ht="21" customHeight="1" x14ac:dyDescent="0.3">
      <c r="A200" s="189"/>
      <c r="B200" s="7"/>
      <c r="C200" s="8"/>
      <c r="D200" s="9"/>
      <c r="E200" s="9" t="s">
        <v>6</v>
      </c>
      <c r="F200" s="10" t="s">
        <v>12</v>
      </c>
      <c r="G200" s="214"/>
      <c r="H200" s="11" t="s">
        <v>52</v>
      </c>
      <c r="I200" s="193"/>
      <c r="J200" s="12"/>
      <c r="K200" s="47"/>
    </row>
    <row r="201" spans="1:11" ht="21" customHeight="1" x14ac:dyDescent="0.3">
      <c r="A201" s="189"/>
      <c r="B201" s="7"/>
      <c r="C201" s="8"/>
      <c r="D201" s="7"/>
      <c r="E201" s="9" t="s">
        <v>7</v>
      </c>
      <c r="F201" s="13" t="s">
        <v>14</v>
      </c>
      <c r="G201" s="214"/>
      <c r="H201" s="11" t="s">
        <v>86</v>
      </c>
      <c r="I201" s="193"/>
      <c r="J201" s="12"/>
      <c r="K201" s="47"/>
    </row>
    <row r="202" spans="1:11" ht="21" customHeight="1" thickBot="1" x14ac:dyDescent="0.35">
      <c r="A202" s="201"/>
      <c r="B202" s="34"/>
      <c r="C202" s="19"/>
      <c r="D202" s="20"/>
      <c r="E202" s="20" t="s">
        <v>72</v>
      </c>
      <c r="F202" s="10" t="s">
        <v>12</v>
      </c>
      <c r="G202" s="214"/>
      <c r="H202" s="11" t="s">
        <v>55</v>
      </c>
      <c r="I202" s="204"/>
      <c r="J202" s="23"/>
      <c r="K202" s="51"/>
    </row>
    <row r="203" spans="1:11" ht="21" customHeight="1" thickTop="1" x14ac:dyDescent="0.3">
      <c r="A203" s="52"/>
      <c r="B203" s="40"/>
      <c r="C203" s="25"/>
      <c r="D203" s="26"/>
      <c r="E203" s="26"/>
      <c r="F203" s="26"/>
      <c r="G203" s="26"/>
      <c r="H203" s="27"/>
      <c r="I203" s="26"/>
      <c r="J203" s="28"/>
      <c r="K203" s="53"/>
    </row>
    <row r="204" spans="1:11" ht="21" customHeight="1" x14ac:dyDescent="0.35">
      <c r="A204" s="188">
        <v>26</v>
      </c>
      <c r="B204" s="4">
        <v>44888</v>
      </c>
      <c r="C204" s="5" t="s">
        <v>23</v>
      </c>
      <c r="D204" s="46" t="s">
        <v>918</v>
      </c>
      <c r="E204" s="9" t="s">
        <v>317</v>
      </c>
      <c r="F204" s="13"/>
      <c r="G204" s="202" t="s">
        <v>43</v>
      </c>
      <c r="H204" s="11"/>
      <c r="I204" s="203" t="s">
        <v>18</v>
      </c>
      <c r="J204" s="17">
        <v>2589</v>
      </c>
      <c r="K204" s="50">
        <f>SUM(K196,J204)</f>
        <v>376180</v>
      </c>
    </row>
    <row r="205" spans="1:11" ht="21" customHeight="1" x14ac:dyDescent="0.3">
      <c r="A205" s="189"/>
      <c r="B205" s="7"/>
      <c r="C205" s="8"/>
      <c r="D205" s="46" t="s">
        <v>87</v>
      </c>
      <c r="E205" s="9" t="s">
        <v>21</v>
      </c>
      <c r="F205" s="10" t="s">
        <v>12</v>
      </c>
      <c r="G205" s="214"/>
      <c r="H205" s="11" t="s">
        <v>27</v>
      </c>
      <c r="I205" s="193"/>
      <c r="J205" s="12"/>
      <c r="K205" s="47"/>
    </row>
    <row r="206" spans="1:11" ht="21" customHeight="1" x14ac:dyDescent="0.3">
      <c r="A206" s="189"/>
      <c r="B206" s="7"/>
      <c r="C206" s="8"/>
      <c r="D206" s="7"/>
      <c r="E206" s="9" t="s">
        <v>4</v>
      </c>
      <c r="F206" s="10" t="s">
        <v>12</v>
      </c>
      <c r="G206" s="214"/>
      <c r="H206" s="11" t="s">
        <v>93</v>
      </c>
      <c r="I206" s="193"/>
      <c r="J206" s="12"/>
      <c r="K206" s="47"/>
    </row>
    <row r="207" spans="1:11" ht="21" customHeight="1" x14ac:dyDescent="0.3">
      <c r="A207" s="189"/>
      <c r="B207" s="7"/>
      <c r="C207" s="8"/>
      <c r="D207" s="9"/>
      <c r="E207" s="9" t="s">
        <v>5</v>
      </c>
      <c r="F207" s="10" t="s">
        <v>12</v>
      </c>
      <c r="G207" s="214"/>
      <c r="H207" s="11" t="s">
        <v>17</v>
      </c>
      <c r="I207" s="193"/>
      <c r="J207" s="12"/>
      <c r="K207" s="47"/>
    </row>
    <row r="208" spans="1:11" ht="21" customHeight="1" x14ac:dyDescent="0.3">
      <c r="A208" s="189"/>
      <c r="B208" s="7"/>
      <c r="C208" s="8"/>
      <c r="D208" s="9"/>
      <c r="E208" s="9" t="s">
        <v>6</v>
      </c>
      <c r="F208" s="13" t="s">
        <v>14</v>
      </c>
      <c r="G208" s="214"/>
      <c r="H208" s="11" t="s">
        <v>52</v>
      </c>
      <c r="I208" s="193"/>
      <c r="J208" s="12"/>
      <c r="K208" s="47"/>
    </row>
    <row r="209" spans="1:11" ht="21" customHeight="1" x14ac:dyDescent="0.3">
      <c r="A209" s="189"/>
      <c r="B209" s="7"/>
      <c r="C209" s="8"/>
      <c r="D209" s="7"/>
      <c r="E209" s="9" t="s">
        <v>7</v>
      </c>
      <c r="F209" s="10" t="s">
        <v>12</v>
      </c>
      <c r="G209" s="214"/>
      <c r="H209" s="11" t="s">
        <v>86</v>
      </c>
      <c r="I209" s="193"/>
      <c r="J209" s="12"/>
      <c r="K209" s="47"/>
    </row>
    <row r="210" spans="1:11" ht="21" customHeight="1" thickBot="1" x14ac:dyDescent="0.35">
      <c r="A210" s="201"/>
      <c r="B210" s="34"/>
      <c r="C210" s="19"/>
      <c r="D210" s="20"/>
      <c r="E210" s="20" t="s">
        <v>72</v>
      </c>
      <c r="F210" s="10" t="s">
        <v>12</v>
      </c>
      <c r="G210" s="214"/>
      <c r="H210" s="11" t="s">
        <v>55</v>
      </c>
      <c r="I210" s="204"/>
      <c r="J210" s="23"/>
      <c r="K210" s="51"/>
    </row>
    <row r="211" spans="1:11" ht="21" customHeight="1" thickTop="1" x14ac:dyDescent="0.3">
      <c r="A211" s="52"/>
      <c r="B211" s="40"/>
      <c r="C211" s="25"/>
      <c r="D211" s="26"/>
      <c r="E211" s="26"/>
      <c r="F211" s="26"/>
      <c r="G211" s="26"/>
      <c r="H211" s="27"/>
      <c r="I211" s="26"/>
      <c r="J211" s="28"/>
      <c r="K211" s="53"/>
    </row>
    <row r="212" spans="1:11" ht="21" customHeight="1" x14ac:dyDescent="0.35">
      <c r="A212" s="188">
        <v>27</v>
      </c>
      <c r="B212" s="4">
        <v>44889</v>
      </c>
      <c r="C212" s="5" t="s">
        <v>104</v>
      </c>
      <c r="D212" s="46" t="s">
        <v>920</v>
      </c>
      <c r="E212" s="9" t="s">
        <v>317</v>
      </c>
      <c r="F212" s="13"/>
      <c r="G212" s="202" t="s">
        <v>43</v>
      </c>
      <c r="H212" s="11"/>
      <c r="I212" s="203" t="s">
        <v>18</v>
      </c>
      <c r="J212" s="17">
        <v>6397</v>
      </c>
      <c r="K212" s="50">
        <f>SUM(K204,J212)</f>
        <v>382577</v>
      </c>
    </row>
    <row r="213" spans="1:11" ht="21" customHeight="1" x14ac:dyDescent="0.3">
      <c r="A213" s="189"/>
      <c r="B213" s="7"/>
      <c r="C213" s="8"/>
      <c r="D213" s="46" t="s">
        <v>616</v>
      </c>
      <c r="E213" s="9" t="s">
        <v>21</v>
      </c>
      <c r="F213" s="10" t="s">
        <v>12</v>
      </c>
      <c r="G213" s="214"/>
      <c r="H213" s="11" t="s">
        <v>86</v>
      </c>
      <c r="I213" s="193"/>
      <c r="J213" s="12"/>
      <c r="K213" s="47"/>
    </row>
    <row r="214" spans="1:11" ht="21" customHeight="1" x14ac:dyDescent="0.3">
      <c r="A214" s="189"/>
      <c r="B214" s="7"/>
      <c r="C214" s="8"/>
      <c r="D214" s="7"/>
      <c r="E214" s="9" t="s">
        <v>4</v>
      </c>
      <c r="F214" s="13" t="s">
        <v>14</v>
      </c>
      <c r="G214" s="214"/>
      <c r="H214" s="11" t="s">
        <v>93</v>
      </c>
      <c r="I214" s="193"/>
      <c r="J214" s="12"/>
      <c r="K214" s="47"/>
    </row>
    <row r="215" spans="1:11" ht="21" customHeight="1" x14ac:dyDescent="0.3">
      <c r="A215" s="189"/>
      <c r="B215" s="7"/>
      <c r="C215" s="8"/>
      <c r="D215" s="9"/>
      <c r="E215" s="9" t="s">
        <v>5</v>
      </c>
      <c r="F215" s="10" t="s">
        <v>12</v>
      </c>
      <c r="G215" s="214"/>
      <c r="H215" s="11" t="s">
        <v>17</v>
      </c>
      <c r="I215" s="193"/>
      <c r="J215" s="12"/>
      <c r="K215" s="47"/>
    </row>
    <row r="216" spans="1:11" ht="21" customHeight="1" x14ac:dyDescent="0.3">
      <c r="A216" s="189"/>
      <c r="B216" s="7"/>
      <c r="C216" s="8"/>
      <c r="D216" s="9"/>
      <c r="E216" s="9" t="s">
        <v>6</v>
      </c>
      <c r="F216" s="13" t="s">
        <v>14</v>
      </c>
      <c r="G216" s="214"/>
      <c r="H216" s="11" t="s">
        <v>52</v>
      </c>
      <c r="I216" s="193"/>
      <c r="J216" s="12"/>
      <c r="K216" s="47"/>
    </row>
    <row r="217" spans="1:11" ht="21" customHeight="1" x14ac:dyDescent="0.3">
      <c r="A217" s="189"/>
      <c r="B217" s="7"/>
      <c r="C217" s="8"/>
      <c r="D217" s="7"/>
      <c r="E217" s="9" t="s">
        <v>7</v>
      </c>
      <c r="F217" s="10" t="s">
        <v>12</v>
      </c>
      <c r="G217" s="214"/>
      <c r="H217" s="11" t="s">
        <v>17</v>
      </c>
      <c r="I217" s="193"/>
      <c r="J217" s="12"/>
      <c r="K217" s="47"/>
    </row>
    <row r="218" spans="1:11" ht="21" customHeight="1" thickBot="1" x14ac:dyDescent="0.35">
      <c r="A218" s="201"/>
      <c r="B218" s="34"/>
      <c r="C218" s="19"/>
      <c r="D218" s="20"/>
      <c r="E218" s="20" t="s">
        <v>72</v>
      </c>
      <c r="F218" s="10" t="s">
        <v>12</v>
      </c>
      <c r="G218" s="214"/>
      <c r="H218" s="11" t="s">
        <v>68</v>
      </c>
      <c r="I218" s="204"/>
      <c r="J218" s="23"/>
      <c r="K218" s="51"/>
    </row>
    <row r="219" spans="1:11" ht="21" customHeight="1" thickTop="1" x14ac:dyDescent="0.3">
      <c r="A219" s="52"/>
      <c r="B219" s="40"/>
      <c r="C219" s="25"/>
      <c r="D219" s="26"/>
      <c r="E219" s="26"/>
      <c r="F219" s="26"/>
      <c r="G219" s="26"/>
      <c r="H219" s="27"/>
      <c r="I219" s="26"/>
      <c r="J219" s="28"/>
      <c r="K219" s="53"/>
    </row>
    <row r="220" spans="1:11" ht="21" customHeight="1" x14ac:dyDescent="0.35">
      <c r="A220" s="188">
        <v>28</v>
      </c>
      <c r="B220" s="4">
        <v>44889</v>
      </c>
      <c r="C220" s="5" t="s">
        <v>35</v>
      </c>
      <c r="D220" s="46" t="s">
        <v>921</v>
      </c>
      <c r="E220" s="9" t="s">
        <v>317</v>
      </c>
      <c r="F220" s="10" t="s">
        <v>12</v>
      </c>
      <c r="G220" s="206" t="s">
        <v>38</v>
      </c>
      <c r="H220" s="11" t="s">
        <v>65</v>
      </c>
      <c r="I220" s="203" t="s">
        <v>18</v>
      </c>
      <c r="J220" s="17">
        <v>9873</v>
      </c>
      <c r="K220" s="50">
        <f>SUM(K212,J220)</f>
        <v>392450</v>
      </c>
    </row>
    <row r="221" spans="1:11" ht="21" customHeight="1" x14ac:dyDescent="0.3">
      <c r="A221" s="189"/>
      <c r="B221" s="7"/>
      <c r="C221" s="8"/>
      <c r="D221" s="46" t="s">
        <v>922</v>
      </c>
      <c r="E221" s="9" t="s">
        <v>21</v>
      </c>
      <c r="F221" s="10" t="s">
        <v>12</v>
      </c>
      <c r="G221" s="212"/>
      <c r="H221" s="11" t="s">
        <v>68</v>
      </c>
      <c r="I221" s="193"/>
      <c r="J221" s="12"/>
      <c r="K221" s="47"/>
    </row>
    <row r="222" spans="1:11" ht="21" customHeight="1" x14ac:dyDescent="0.3">
      <c r="A222" s="189"/>
      <c r="B222" s="7"/>
      <c r="C222" s="8"/>
      <c r="D222" s="7"/>
      <c r="E222" s="9" t="s">
        <v>4</v>
      </c>
      <c r="F222" s="13" t="s">
        <v>14</v>
      </c>
      <c r="G222" s="212"/>
      <c r="H222" s="11" t="s">
        <v>33</v>
      </c>
      <c r="I222" s="193"/>
      <c r="J222" s="12"/>
      <c r="K222" s="47"/>
    </row>
    <row r="223" spans="1:11" ht="21" customHeight="1" x14ac:dyDescent="0.3">
      <c r="A223" s="189"/>
      <c r="B223" s="7"/>
      <c r="C223" s="8"/>
      <c r="D223" s="9"/>
      <c r="E223" s="9" t="s">
        <v>5</v>
      </c>
      <c r="F223" s="13" t="s">
        <v>14</v>
      </c>
      <c r="G223" s="212"/>
      <c r="H223" s="11" t="s">
        <v>68</v>
      </c>
      <c r="I223" s="193"/>
      <c r="J223" s="12"/>
      <c r="K223" s="47"/>
    </row>
    <row r="224" spans="1:11" ht="21" customHeight="1" x14ac:dyDescent="0.3">
      <c r="A224" s="189"/>
      <c r="B224" s="7"/>
      <c r="C224" s="8"/>
      <c r="D224" s="9"/>
      <c r="E224" s="9" t="s">
        <v>6</v>
      </c>
      <c r="F224" s="13" t="s">
        <v>14</v>
      </c>
      <c r="G224" s="212"/>
      <c r="H224" s="11" t="s">
        <v>65</v>
      </c>
      <c r="I224" s="193"/>
      <c r="J224" s="12"/>
      <c r="K224" s="47"/>
    </row>
    <row r="225" spans="1:11" ht="21" customHeight="1" x14ac:dyDescent="0.3">
      <c r="A225" s="189"/>
      <c r="B225" s="7"/>
      <c r="C225" s="8"/>
      <c r="D225" s="7"/>
      <c r="E225" s="9" t="s">
        <v>7</v>
      </c>
      <c r="F225" s="13" t="s">
        <v>14</v>
      </c>
      <c r="G225" s="212"/>
      <c r="H225" s="11" t="s">
        <v>13</v>
      </c>
      <c r="I225" s="193"/>
      <c r="J225" s="12"/>
      <c r="K225" s="47"/>
    </row>
    <row r="226" spans="1:11" ht="21" customHeight="1" thickBot="1" x14ac:dyDescent="0.35">
      <c r="A226" s="201"/>
      <c r="B226" s="34"/>
      <c r="C226" s="19"/>
      <c r="D226" s="20"/>
      <c r="E226" s="20" t="s">
        <v>72</v>
      </c>
      <c r="F226" s="10" t="s">
        <v>12</v>
      </c>
      <c r="G226" s="213"/>
      <c r="H226" s="11" t="s">
        <v>68</v>
      </c>
      <c r="I226" s="204"/>
      <c r="J226" s="23"/>
      <c r="K226" s="51"/>
    </row>
    <row r="227" spans="1:11" ht="21" customHeight="1" thickTop="1" x14ac:dyDescent="0.3">
      <c r="A227" s="52"/>
      <c r="B227" s="40"/>
      <c r="C227" s="25"/>
      <c r="D227" s="26"/>
      <c r="E227" s="26"/>
      <c r="F227" s="26"/>
      <c r="G227" s="26"/>
      <c r="H227" s="27"/>
      <c r="I227" s="26"/>
      <c r="J227" s="28"/>
      <c r="K227" s="53"/>
    </row>
    <row r="228" spans="1:11" ht="21" customHeight="1" x14ac:dyDescent="0.35">
      <c r="A228" s="188">
        <v>29</v>
      </c>
      <c r="B228" s="4">
        <v>44890</v>
      </c>
      <c r="C228" s="5" t="s">
        <v>35</v>
      </c>
      <c r="D228" s="46" t="s">
        <v>923</v>
      </c>
      <c r="E228" s="9" t="s">
        <v>317</v>
      </c>
      <c r="F228" s="13"/>
      <c r="G228" s="205" t="s">
        <v>32</v>
      </c>
      <c r="H228" s="11"/>
      <c r="I228" s="203" t="s">
        <v>917</v>
      </c>
      <c r="J228" s="17">
        <v>36895</v>
      </c>
      <c r="K228" s="50">
        <f>SUM(K220,J228)</f>
        <v>429345</v>
      </c>
    </row>
    <row r="229" spans="1:11" ht="21" customHeight="1" x14ac:dyDescent="0.3">
      <c r="A229" s="189"/>
      <c r="B229" s="7"/>
      <c r="C229" s="8"/>
      <c r="D229" s="46" t="s">
        <v>924</v>
      </c>
      <c r="E229" s="9" t="s">
        <v>21</v>
      </c>
      <c r="F229" s="10"/>
      <c r="G229" s="196"/>
      <c r="H229" s="11"/>
      <c r="I229" s="193"/>
      <c r="J229" s="12"/>
      <c r="K229" s="47"/>
    </row>
    <row r="230" spans="1:11" ht="21" customHeight="1" x14ac:dyDescent="0.3">
      <c r="A230" s="189"/>
      <c r="B230" s="7"/>
      <c r="C230" s="8"/>
      <c r="D230" s="7"/>
      <c r="E230" s="9" t="s">
        <v>4</v>
      </c>
      <c r="F230" s="13"/>
      <c r="G230" s="196"/>
      <c r="H230" s="11"/>
      <c r="I230" s="193"/>
      <c r="J230" s="12"/>
      <c r="K230" s="47"/>
    </row>
    <row r="231" spans="1:11" ht="21" customHeight="1" x14ac:dyDescent="0.3">
      <c r="A231" s="189"/>
      <c r="B231" s="7"/>
      <c r="C231" s="8"/>
      <c r="D231" s="9"/>
      <c r="E231" s="9" t="s">
        <v>5</v>
      </c>
      <c r="F231" s="13" t="s">
        <v>14</v>
      </c>
      <c r="G231" s="196"/>
      <c r="H231" s="11" t="s">
        <v>25</v>
      </c>
      <c r="I231" s="193"/>
      <c r="J231" s="12"/>
      <c r="K231" s="47"/>
    </row>
    <row r="232" spans="1:11" ht="21" customHeight="1" x14ac:dyDescent="0.3">
      <c r="A232" s="189"/>
      <c r="B232" s="7"/>
      <c r="C232" s="8"/>
      <c r="D232" s="9"/>
      <c r="E232" s="9" t="s">
        <v>6</v>
      </c>
      <c r="F232" s="13" t="s">
        <v>14</v>
      </c>
      <c r="G232" s="196"/>
      <c r="H232" s="11" t="s">
        <v>44</v>
      </c>
      <c r="I232" s="193"/>
      <c r="J232" s="12"/>
      <c r="K232" s="47"/>
    </row>
    <row r="233" spans="1:11" ht="21" customHeight="1" x14ac:dyDescent="0.3">
      <c r="A233" s="189"/>
      <c r="B233" s="7"/>
      <c r="C233" s="8"/>
      <c r="D233" s="7"/>
      <c r="E233" s="9" t="s">
        <v>7</v>
      </c>
      <c r="F233" s="13" t="s">
        <v>14</v>
      </c>
      <c r="G233" s="196"/>
      <c r="H233" s="11" t="s">
        <v>56</v>
      </c>
      <c r="I233" s="193"/>
      <c r="J233" s="12"/>
      <c r="K233" s="47"/>
    </row>
    <row r="234" spans="1:11" ht="21" customHeight="1" thickBot="1" x14ac:dyDescent="0.35">
      <c r="A234" s="201"/>
      <c r="B234" s="34"/>
      <c r="C234" s="19"/>
      <c r="D234" s="20"/>
      <c r="E234" s="20" t="s">
        <v>72</v>
      </c>
      <c r="F234" s="13" t="s">
        <v>14</v>
      </c>
      <c r="G234" s="211"/>
      <c r="H234" s="11" t="s">
        <v>55</v>
      </c>
      <c r="I234" s="204"/>
      <c r="J234" s="23"/>
      <c r="K234" s="51"/>
    </row>
    <row r="235" spans="1:11" ht="21" customHeight="1" thickTop="1" x14ac:dyDescent="0.3">
      <c r="A235" s="52"/>
      <c r="B235" s="40"/>
      <c r="C235" s="25"/>
      <c r="D235" s="26"/>
      <c r="E235" s="26"/>
      <c r="F235" s="26"/>
      <c r="G235" s="26"/>
      <c r="H235" s="27"/>
      <c r="I235" s="26"/>
      <c r="J235" s="28"/>
      <c r="K235" s="53"/>
    </row>
    <row r="236" spans="1:11" ht="21" customHeight="1" x14ac:dyDescent="0.35">
      <c r="A236" s="188">
        <v>30</v>
      </c>
      <c r="B236" s="4">
        <v>44890</v>
      </c>
      <c r="C236" s="5" t="s">
        <v>23</v>
      </c>
      <c r="D236" s="46" t="s">
        <v>925</v>
      </c>
      <c r="E236" s="9" t="s">
        <v>317</v>
      </c>
      <c r="F236" s="13"/>
      <c r="G236" s="206" t="s">
        <v>38</v>
      </c>
      <c r="H236" s="11"/>
      <c r="I236" s="203" t="s">
        <v>917</v>
      </c>
      <c r="J236" s="17">
        <v>10242</v>
      </c>
      <c r="K236" s="50">
        <f>SUM(K228,J236)</f>
        <v>439587</v>
      </c>
    </row>
    <row r="237" spans="1:11" ht="21" customHeight="1" x14ac:dyDescent="0.3">
      <c r="A237" s="189"/>
      <c r="B237" s="7"/>
      <c r="C237" s="8"/>
      <c r="D237" s="46" t="s">
        <v>502</v>
      </c>
      <c r="E237" s="9" t="s">
        <v>21</v>
      </c>
      <c r="F237" s="10"/>
      <c r="G237" s="212"/>
      <c r="H237" s="11"/>
      <c r="I237" s="193"/>
      <c r="J237" s="12"/>
      <c r="K237" s="47"/>
    </row>
    <row r="238" spans="1:11" ht="21" customHeight="1" x14ac:dyDescent="0.3">
      <c r="A238" s="189"/>
      <c r="B238" s="7"/>
      <c r="C238" s="8"/>
      <c r="D238" s="7"/>
      <c r="E238" s="9" t="s">
        <v>4</v>
      </c>
      <c r="F238" s="13" t="s">
        <v>14</v>
      </c>
      <c r="G238" s="212"/>
      <c r="H238" s="11" t="s">
        <v>135</v>
      </c>
      <c r="I238" s="193"/>
      <c r="J238" s="12"/>
      <c r="K238" s="47"/>
    </row>
    <row r="239" spans="1:11" ht="21" customHeight="1" x14ac:dyDescent="0.3">
      <c r="A239" s="189"/>
      <c r="B239" s="7"/>
      <c r="C239" s="8"/>
      <c r="D239" s="9"/>
      <c r="E239" s="9" t="s">
        <v>5</v>
      </c>
      <c r="F239" s="10" t="s">
        <v>12</v>
      </c>
      <c r="G239" s="212"/>
      <c r="H239" s="11" t="s">
        <v>93</v>
      </c>
      <c r="I239" s="193"/>
      <c r="J239" s="12"/>
      <c r="K239" s="47"/>
    </row>
    <row r="240" spans="1:11" ht="21" customHeight="1" x14ac:dyDescent="0.3">
      <c r="A240" s="189"/>
      <c r="B240" s="7"/>
      <c r="C240" s="8"/>
      <c r="D240" s="9"/>
      <c r="E240" s="9" t="s">
        <v>6</v>
      </c>
      <c r="F240" s="13" t="s">
        <v>14</v>
      </c>
      <c r="G240" s="212"/>
      <c r="H240" s="11" t="s">
        <v>133</v>
      </c>
      <c r="I240" s="193"/>
      <c r="J240" s="12"/>
      <c r="K240" s="47"/>
    </row>
    <row r="241" spans="1:11" ht="21" customHeight="1" x14ac:dyDescent="0.3">
      <c r="A241" s="189"/>
      <c r="B241" s="7"/>
      <c r="C241" s="8"/>
      <c r="D241" s="7"/>
      <c r="E241" s="9" t="s">
        <v>7</v>
      </c>
      <c r="F241" s="10" t="s">
        <v>12</v>
      </c>
      <c r="G241" s="212"/>
      <c r="H241" s="11" t="s">
        <v>93</v>
      </c>
      <c r="I241" s="193"/>
      <c r="J241" s="12"/>
      <c r="K241" s="47"/>
    </row>
    <row r="242" spans="1:11" ht="21" customHeight="1" thickBot="1" x14ac:dyDescent="0.35">
      <c r="A242" s="201"/>
      <c r="B242" s="34"/>
      <c r="C242" s="19"/>
      <c r="D242" s="20"/>
      <c r="E242" s="20" t="s">
        <v>72</v>
      </c>
      <c r="F242" s="13" t="s">
        <v>14</v>
      </c>
      <c r="G242" s="213"/>
      <c r="H242" s="11" t="s">
        <v>55</v>
      </c>
      <c r="I242" s="204"/>
      <c r="J242" s="23"/>
      <c r="K242" s="51"/>
    </row>
    <row r="243" spans="1:11" ht="21" customHeight="1" thickTop="1" x14ac:dyDescent="0.3">
      <c r="A243" s="52"/>
      <c r="B243" s="40"/>
      <c r="C243" s="25"/>
      <c r="D243" s="26"/>
      <c r="E243" s="26"/>
      <c r="F243" s="26"/>
      <c r="G243" s="26"/>
      <c r="H243" s="27"/>
      <c r="I243" s="26"/>
      <c r="J243" s="28"/>
      <c r="K243" s="53"/>
    </row>
    <row r="244" spans="1:11" ht="21" customHeight="1" x14ac:dyDescent="0.35">
      <c r="A244" s="188">
        <v>31</v>
      </c>
      <c r="B244" s="4">
        <v>44892</v>
      </c>
      <c r="C244" s="5" t="s">
        <v>104</v>
      </c>
      <c r="D244" s="46" t="s">
        <v>926</v>
      </c>
      <c r="E244" s="9" t="s">
        <v>317</v>
      </c>
      <c r="F244" s="13"/>
      <c r="G244" s="202" t="s">
        <v>43</v>
      </c>
      <c r="H244" s="11"/>
      <c r="I244" s="203" t="s">
        <v>917</v>
      </c>
      <c r="J244" s="17">
        <v>799</v>
      </c>
      <c r="K244" s="50">
        <f>SUM(K236,J244)</f>
        <v>440386</v>
      </c>
    </row>
    <row r="245" spans="1:11" ht="21" customHeight="1" x14ac:dyDescent="0.3">
      <c r="A245" s="189"/>
      <c r="B245" s="7"/>
      <c r="C245" s="8"/>
      <c r="D245" s="46" t="s">
        <v>927</v>
      </c>
      <c r="E245" s="9" t="s">
        <v>21</v>
      </c>
      <c r="F245" s="10"/>
      <c r="G245" s="214"/>
      <c r="H245" s="11"/>
      <c r="I245" s="193"/>
      <c r="J245" s="12"/>
      <c r="K245" s="47"/>
    </row>
    <row r="246" spans="1:11" ht="21" customHeight="1" x14ac:dyDescent="0.3">
      <c r="A246" s="189"/>
      <c r="B246" s="7"/>
      <c r="C246" s="8"/>
      <c r="D246" s="7"/>
      <c r="E246" s="9" t="s">
        <v>4</v>
      </c>
      <c r="F246" s="13"/>
      <c r="G246" s="214"/>
      <c r="H246" s="11"/>
      <c r="I246" s="193"/>
      <c r="J246" s="12"/>
      <c r="K246" s="47"/>
    </row>
    <row r="247" spans="1:11" ht="21" customHeight="1" x14ac:dyDescent="0.3">
      <c r="A247" s="189"/>
      <c r="B247" s="7"/>
      <c r="C247" s="8"/>
      <c r="D247" s="9"/>
      <c r="E247" s="9" t="s">
        <v>5</v>
      </c>
      <c r="F247" s="10" t="s">
        <v>12</v>
      </c>
      <c r="G247" s="214"/>
      <c r="H247" s="11" t="s">
        <v>28</v>
      </c>
      <c r="I247" s="193"/>
      <c r="J247" s="12"/>
      <c r="K247" s="47"/>
    </row>
    <row r="248" spans="1:11" ht="21" customHeight="1" x14ac:dyDescent="0.3">
      <c r="A248" s="189"/>
      <c r="B248" s="7"/>
      <c r="C248" s="8"/>
      <c r="D248" s="9"/>
      <c r="E248" s="9" t="s">
        <v>6</v>
      </c>
      <c r="F248" s="10" t="s">
        <v>12</v>
      </c>
      <c r="G248" s="214"/>
      <c r="H248" s="11" t="s">
        <v>26</v>
      </c>
      <c r="I248" s="193"/>
      <c r="J248" s="12"/>
      <c r="K248" s="47"/>
    </row>
    <row r="249" spans="1:11" ht="21" customHeight="1" x14ac:dyDescent="0.3">
      <c r="A249" s="189"/>
      <c r="B249" s="7"/>
      <c r="C249" s="8"/>
      <c r="D249" s="7"/>
      <c r="E249" s="9" t="s">
        <v>7</v>
      </c>
      <c r="F249" s="10" t="s">
        <v>12</v>
      </c>
      <c r="G249" s="214"/>
      <c r="H249" s="11" t="s">
        <v>133</v>
      </c>
      <c r="I249" s="193"/>
      <c r="J249" s="12"/>
      <c r="K249" s="47"/>
    </row>
    <row r="250" spans="1:11" ht="21" customHeight="1" thickBot="1" x14ac:dyDescent="0.35">
      <c r="A250" s="201"/>
      <c r="B250" s="34"/>
      <c r="C250" s="19"/>
      <c r="D250" s="20"/>
      <c r="E250" s="20" t="s">
        <v>72</v>
      </c>
      <c r="F250" s="10" t="s">
        <v>12</v>
      </c>
      <c r="G250" s="214"/>
      <c r="H250" s="11" t="s">
        <v>55</v>
      </c>
      <c r="I250" s="204"/>
      <c r="J250" s="23"/>
      <c r="K250" s="51"/>
    </row>
    <row r="251" spans="1:11" ht="21" customHeight="1" thickTop="1" x14ac:dyDescent="0.3">
      <c r="A251" s="52"/>
      <c r="B251" s="40"/>
      <c r="C251" s="25"/>
      <c r="D251" s="26"/>
      <c r="E251" s="26"/>
      <c r="F251" s="26"/>
      <c r="G251" s="26"/>
      <c r="H251" s="27"/>
      <c r="I251" s="26"/>
      <c r="J251" s="28"/>
      <c r="K251" s="53"/>
    </row>
    <row r="252" spans="1:11" ht="21" customHeight="1" x14ac:dyDescent="0.35">
      <c r="A252" s="188">
        <v>32</v>
      </c>
      <c r="B252" s="4">
        <v>44892</v>
      </c>
      <c r="C252" s="5" t="s">
        <v>35</v>
      </c>
      <c r="D252" s="46" t="s">
        <v>928</v>
      </c>
      <c r="E252" s="9" t="s">
        <v>317</v>
      </c>
      <c r="F252" s="13"/>
      <c r="G252" s="202" t="s">
        <v>43</v>
      </c>
      <c r="H252" s="11"/>
      <c r="I252" s="203" t="s">
        <v>917</v>
      </c>
      <c r="J252" s="17">
        <v>4123</v>
      </c>
      <c r="K252" s="50">
        <f>SUM(K244,J252)</f>
        <v>444509</v>
      </c>
    </row>
    <row r="253" spans="1:11" ht="21" customHeight="1" x14ac:dyDescent="0.3">
      <c r="A253" s="189"/>
      <c r="B253" s="7"/>
      <c r="C253" s="8"/>
      <c r="D253" s="46" t="s">
        <v>134</v>
      </c>
      <c r="E253" s="9" t="s">
        <v>21</v>
      </c>
      <c r="F253" s="10"/>
      <c r="G253" s="214"/>
      <c r="H253" s="11"/>
      <c r="I253" s="193"/>
      <c r="J253" s="12"/>
      <c r="K253" s="47"/>
    </row>
    <row r="254" spans="1:11" ht="21" customHeight="1" x14ac:dyDescent="0.3">
      <c r="A254" s="189"/>
      <c r="B254" s="7"/>
      <c r="C254" s="8"/>
      <c r="D254" s="7"/>
      <c r="E254" s="9" t="s">
        <v>4</v>
      </c>
      <c r="F254" s="10" t="s">
        <v>12</v>
      </c>
      <c r="G254" s="214"/>
      <c r="H254" s="11" t="s">
        <v>16</v>
      </c>
      <c r="I254" s="193"/>
      <c r="J254" s="12"/>
      <c r="K254" s="47"/>
    </row>
    <row r="255" spans="1:11" ht="21" customHeight="1" x14ac:dyDescent="0.3">
      <c r="A255" s="189"/>
      <c r="B255" s="7"/>
      <c r="C255" s="8"/>
      <c r="D255" s="9"/>
      <c r="E255" s="9" t="s">
        <v>5</v>
      </c>
      <c r="F255" s="10" t="s">
        <v>12</v>
      </c>
      <c r="G255" s="214"/>
      <c r="H255" s="11" t="s">
        <v>135</v>
      </c>
      <c r="I255" s="193"/>
      <c r="J255" s="12"/>
      <c r="K255" s="47"/>
    </row>
    <row r="256" spans="1:11" ht="21" customHeight="1" x14ac:dyDescent="0.3">
      <c r="A256" s="189"/>
      <c r="B256" s="7"/>
      <c r="C256" s="8"/>
      <c r="D256" s="9"/>
      <c r="E256" s="9" t="s">
        <v>6</v>
      </c>
      <c r="F256" s="10" t="s">
        <v>12</v>
      </c>
      <c r="G256" s="214"/>
      <c r="H256" s="11" t="s">
        <v>55</v>
      </c>
      <c r="I256" s="193"/>
      <c r="J256" s="12"/>
      <c r="K256" s="47"/>
    </row>
    <row r="257" spans="1:11" ht="21" customHeight="1" x14ac:dyDescent="0.3">
      <c r="A257" s="189"/>
      <c r="B257" s="7"/>
      <c r="C257" s="8"/>
      <c r="D257" s="7"/>
      <c r="E257" s="9" t="s">
        <v>7</v>
      </c>
      <c r="F257" s="13" t="s">
        <v>14</v>
      </c>
      <c r="G257" s="214"/>
      <c r="H257" s="11" t="s">
        <v>133</v>
      </c>
      <c r="I257" s="193"/>
      <c r="J257" s="12"/>
      <c r="K257" s="47"/>
    </row>
    <row r="258" spans="1:11" ht="21" customHeight="1" thickBot="1" x14ac:dyDescent="0.35">
      <c r="A258" s="201"/>
      <c r="B258" s="34"/>
      <c r="C258" s="19"/>
      <c r="D258" s="20"/>
      <c r="E258" s="20" t="s">
        <v>72</v>
      </c>
      <c r="F258" s="65" t="s">
        <v>77</v>
      </c>
      <c r="G258" s="214"/>
      <c r="H258" s="11" t="s">
        <v>68</v>
      </c>
      <c r="I258" s="204"/>
      <c r="J258" s="23"/>
      <c r="K258" s="51"/>
    </row>
    <row r="259" spans="1:11" ht="21" customHeight="1" thickTop="1" x14ac:dyDescent="0.3">
      <c r="A259" s="52"/>
      <c r="B259" s="40"/>
      <c r="C259" s="25"/>
      <c r="D259" s="26"/>
      <c r="E259" s="26"/>
      <c r="F259" s="26"/>
      <c r="G259" s="26"/>
      <c r="H259" s="27"/>
      <c r="I259" s="26"/>
      <c r="J259" s="28"/>
      <c r="K259" s="53"/>
    </row>
    <row r="260" spans="1:11" ht="21" customHeight="1" x14ac:dyDescent="0.35">
      <c r="A260" s="188">
        <v>33</v>
      </c>
      <c r="B260" s="4">
        <v>44892</v>
      </c>
      <c r="C260" s="5" t="s">
        <v>23</v>
      </c>
      <c r="D260" s="46" t="s">
        <v>929</v>
      </c>
      <c r="E260" s="9" t="s">
        <v>317</v>
      </c>
      <c r="F260" s="13"/>
      <c r="G260" s="205" t="s">
        <v>32</v>
      </c>
      <c r="H260" s="11"/>
      <c r="I260" s="203" t="s">
        <v>18</v>
      </c>
      <c r="J260" s="17">
        <v>20806</v>
      </c>
      <c r="K260" s="50">
        <f>SUM(K252,J260)</f>
        <v>465315</v>
      </c>
    </row>
    <row r="261" spans="1:11" ht="21" customHeight="1" x14ac:dyDescent="0.3">
      <c r="A261" s="189"/>
      <c r="B261" s="7"/>
      <c r="C261" s="8"/>
      <c r="D261" s="46" t="s">
        <v>930</v>
      </c>
      <c r="E261" s="9" t="s">
        <v>21</v>
      </c>
      <c r="F261" s="10" t="s">
        <v>12</v>
      </c>
      <c r="G261" s="196"/>
      <c r="H261" s="11" t="s">
        <v>63</v>
      </c>
      <c r="I261" s="193"/>
      <c r="J261" s="12"/>
      <c r="K261" s="47"/>
    </row>
    <row r="262" spans="1:11" ht="21" customHeight="1" x14ac:dyDescent="0.3">
      <c r="A262" s="189"/>
      <c r="B262" s="7"/>
      <c r="C262" s="8"/>
      <c r="D262" s="7"/>
      <c r="E262" s="9" t="s">
        <v>4</v>
      </c>
      <c r="F262" s="13" t="s">
        <v>14</v>
      </c>
      <c r="G262" s="196"/>
      <c r="H262" s="11" t="s">
        <v>44</v>
      </c>
      <c r="I262" s="193"/>
      <c r="J262" s="12"/>
      <c r="K262" s="47"/>
    </row>
    <row r="263" spans="1:11" ht="21" customHeight="1" x14ac:dyDescent="0.3">
      <c r="A263" s="189"/>
      <c r="B263" s="7"/>
      <c r="C263" s="8"/>
      <c r="D263" s="9"/>
      <c r="E263" s="9" t="s">
        <v>5</v>
      </c>
      <c r="F263" s="13" t="s">
        <v>14</v>
      </c>
      <c r="G263" s="196"/>
      <c r="H263" s="11" t="s">
        <v>775</v>
      </c>
      <c r="I263" s="193"/>
      <c r="J263" s="12"/>
      <c r="K263" s="47"/>
    </row>
    <row r="264" spans="1:11" ht="21" customHeight="1" x14ac:dyDescent="0.3">
      <c r="A264" s="189"/>
      <c r="B264" s="7"/>
      <c r="C264" s="8"/>
      <c r="D264" s="9"/>
      <c r="E264" s="9" t="s">
        <v>6</v>
      </c>
      <c r="F264" s="10" t="s">
        <v>12</v>
      </c>
      <c r="G264" s="196"/>
      <c r="H264" s="11" t="s">
        <v>44</v>
      </c>
      <c r="I264" s="193"/>
      <c r="J264" s="12"/>
      <c r="K264" s="47"/>
    </row>
    <row r="265" spans="1:11" ht="21" customHeight="1" x14ac:dyDescent="0.3">
      <c r="A265" s="189"/>
      <c r="B265" s="7"/>
      <c r="C265" s="8"/>
      <c r="D265" s="7"/>
      <c r="E265" s="9" t="s">
        <v>7</v>
      </c>
      <c r="F265" s="13" t="s">
        <v>14</v>
      </c>
      <c r="G265" s="196"/>
      <c r="H265" s="11" t="s">
        <v>775</v>
      </c>
      <c r="I265" s="193"/>
      <c r="J265" s="12"/>
      <c r="K265" s="47"/>
    </row>
    <row r="266" spans="1:11" ht="21" customHeight="1" thickBot="1" x14ac:dyDescent="0.35">
      <c r="A266" s="201"/>
      <c r="B266" s="34"/>
      <c r="C266" s="19"/>
      <c r="D266" s="20"/>
      <c r="E266" s="20" t="s">
        <v>72</v>
      </c>
      <c r="F266" s="10" t="s">
        <v>12</v>
      </c>
      <c r="G266" s="211"/>
      <c r="H266" s="11" t="s">
        <v>68</v>
      </c>
      <c r="I266" s="204"/>
      <c r="J266" s="23"/>
      <c r="K266" s="51"/>
    </row>
    <row r="267" spans="1:11" ht="21" customHeight="1" thickTop="1" x14ac:dyDescent="0.3">
      <c r="A267" s="52"/>
      <c r="B267" s="40"/>
      <c r="C267" s="25"/>
      <c r="D267" s="26"/>
      <c r="E267" s="26"/>
      <c r="F267" s="26"/>
      <c r="G267" s="26"/>
      <c r="H267" s="27"/>
      <c r="I267" s="26"/>
      <c r="J267" s="28"/>
      <c r="K267" s="53"/>
    </row>
    <row r="268" spans="1:11" ht="21" customHeight="1" x14ac:dyDescent="0.35">
      <c r="A268" s="188">
        <v>34</v>
      </c>
      <c r="B268" s="4">
        <v>44893</v>
      </c>
      <c r="C268" s="5" t="s">
        <v>35</v>
      </c>
      <c r="D268" s="46" t="s">
        <v>931</v>
      </c>
      <c r="E268" s="9" t="s">
        <v>317</v>
      </c>
      <c r="F268" s="13"/>
      <c r="G268" s="205" t="s">
        <v>32</v>
      </c>
      <c r="H268" s="11"/>
      <c r="I268" s="203" t="s">
        <v>18</v>
      </c>
      <c r="J268" s="17">
        <v>42445</v>
      </c>
      <c r="K268" s="50">
        <f>SUM(K260,J268)</f>
        <v>507760</v>
      </c>
    </row>
    <row r="269" spans="1:11" ht="21" customHeight="1" x14ac:dyDescent="0.3">
      <c r="A269" s="189"/>
      <c r="B269" s="7"/>
      <c r="C269" s="8"/>
      <c r="D269" s="46" t="s">
        <v>571</v>
      </c>
      <c r="E269" s="9" t="s">
        <v>21</v>
      </c>
      <c r="F269" s="13" t="s">
        <v>14</v>
      </c>
      <c r="G269" s="196"/>
      <c r="H269" s="11" t="s">
        <v>52</v>
      </c>
      <c r="I269" s="193"/>
      <c r="J269" s="12"/>
      <c r="K269" s="47"/>
    </row>
    <row r="270" spans="1:11" ht="21" customHeight="1" x14ac:dyDescent="0.3">
      <c r="A270" s="189"/>
      <c r="B270" s="7"/>
      <c r="C270" s="8"/>
      <c r="D270" s="7"/>
      <c r="E270" s="9" t="s">
        <v>4</v>
      </c>
      <c r="F270" s="13" t="s">
        <v>14</v>
      </c>
      <c r="G270" s="196"/>
      <c r="H270" s="11" t="s">
        <v>68</v>
      </c>
      <c r="I270" s="193"/>
      <c r="J270" s="12"/>
      <c r="K270" s="47"/>
    </row>
    <row r="271" spans="1:11" ht="21" customHeight="1" x14ac:dyDescent="0.3">
      <c r="A271" s="189"/>
      <c r="B271" s="7"/>
      <c r="C271" s="8"/>
      <c r="D271" s="9"/>
      <c r="E271" s="9" t="s">
        <v>5</v>
      </c>
      <c r="F271" s="13" t="s">
        <v>14</v>
      </c>
      <c r="G271" s="196"/>
      <c r="H271" s="11" t="s">
        <v>63</v>
      </c>
      <c r="I271" s="193"/>
      <c r="J271" s="12"/>
      <c r="K271" s="47"/>
    </row>
    <row r="272" spans="1:11" ht="21" customHeight="1" x14ac:dyDescent="0.3">
      <c r="A272" s="189"/>
      <c r="B272" s="7"/>
      <c r="C272" s="8"/>
      <c r="D272" s="9"/>
      <c r="E272" s="9" t="s">
        <v>6</v>
      </c>
      <c r="F272" s="10" t="s">
        <v>12</v>
      </c>
      <c r="G272" s="196"/>
      <c r="H272" s="11" t="s">
        <v>68</v>
      </c>
      <c r="I272" s="193"/>
      <c r="J272" s="12"/>
      <c r="K272" s="47"/>
    </row>
    <row r="273" spans="1:11" ht="21" customHeight="1" x14ac:dyDescent="0.3">
      <c r="A273" s="189"/>
      <c r="B273" s="7"/>
      <c r="C273" s="8"/>
      <c r="D273" s="7"/>
      <c r="E273" s="9" t="s">
        <v>7</v>
      </c>
      <c r="F273" s="13" t="s">
        <v>14</v>
      </c>
      <c r="G273" s="196"/>
      <c r="H273" s="11" t="s">
        <v>63</v>
      </c>
      <c r="I273" s="193"/>
      <c r="J273" s="12"/>
      <c r="K273" s="47"/>
    </row>
    <row r="274" spans="1:11" ht="21" customHeight="1" thickBot="1" x14ac:dyDescent="0.35">
      <c r="A274" s="201"/>
      <c r="B274" s="34"/>
      <c r="C274" s="19"/>
      <c r="D274" s="20"/>
      <c r="E274" s="20" t="s">
        <v>72</v>
      </c>
      <c r="F274" s="13" t="s">
        <v>14</v>
      </c>
      <c r="G274" s="211"/>
      <c r="H274" s="11" t="s">
        <v>68</v>
      </c>
      <c r="I274" s="204"/>
      <c r="J274" s="23"/>
      <c r="K274" s="51"/>
    </row>
    <row r="275" spans="1:11" ht="21" customHeight="1" thickTop="1" x14ac:dyDescent="0.3">
      <c r="A275" s="52"/>
      <c r="B275" s="40"/>
      <c r="C275" s="25"/>
      <c r="D275" s="26"/>
      <c r="E275" s="26"/>
      <c r="F275" s="26"/>
      <c r="G275" s="26"/>
      <c r="H275" s="27"/>
      <c r="I275" s="26"/>
      <c r="J275" s="28"/>
      <c r="K275" s="53"/>
    </row>
    <row r="276" spans="1:11" ht="21" customHeight="1" x14ac:dyDescent="0.35">
      <c r="A276" s="188">
        <v>35</v>
      </c>
      <c r="B276" s="4">
        <v>44893</v>
      </c>
      <c r="C276" s="5" t="s">
        <v>23</v>
      </c>
      <c r="D276" s="46" t="s">
        <v>932</v>
      </c>
      <c r="E276" s="9" t="s">
        <v>317</v>
      </c>
      <c r="F276" s="13"/>
      <c r="G276" s="205" t="s">
        <v>32</v>
      </c>
      <c r="H276" s="11"/>
      <c r="I276" s="203" t="s">
        <v>18</v>
      </c>
      <c r="J276" s="17">
        <v>31138</v>
      </c>
      <c r="K276" s="50">
        <f>SUM(K268,J276)</f>
        <v>538898</v>
      </c>
    </row>
    <row r="277" spans="1:11" ht="21" customHeight="1" x14ac:dyDescent="0.3">
      <c r="A277" s="189"/>
      <c r="B277" s="7"/>
      <c r="C277" s="8"/>
      <c r="D277" s="46" t="s">
        <v>89</v>
      </c>
      <c r="E277" s="9" t="s">
        <v>21</v>
      </c>
      <c r="F277" s="13"/>
      <c r="G277" s="196"/>
      <c r="H277" s="11"/>
      <c r="I277" s="193"/>
      <c r="J277" s="12"/>
      <c r="K277" s="47"/>
    </row>
    <row r="278" spans="1:11" ht="21" customHeight="1" x14ac:dyDescent="0.3">
      <c r="A278" s="189"/>
      <c r="B278" s="7"/>
      <c r="C278" s="8"/>
      <c r="D278" s="7"/>
      <c r="E278" s="9" t="s">
        <v>4</v>
      </c>
      <c r="F278" s="10" t="s">
        <v>12</v>
      </c>
      <c r="G278" s="196"/>
      <c r="H278" s="11" t="s">
        <v>65</v>
      </c>
      <c r="I278" s="193"/>
      <c r="J278" s="12"/>
      <c r="K278" s="47"/>
    </row>
    <row r="279" spans="1:11" ht="21" customHeight="1" x14ac:dyDescent="0.3">
      <c r="A279" s="189"/>
      <c r="B279" s="7"/>
      <c r="C279" s="8"/>
      <c r="D279" s="9"/>
      <c r="E279" s="9" t="s">
        <v>5</v>
      </c>
      <c r="F279" s="13" t="s">
        <v>14</v>
      </c>
      <c r="G279" s="196"/>
      <c r="H279" s="11" t="s">
        <v>13</v>
      </c>
      <c r="I279" s="193"/>
      <c r="J279" s="12"/>
      <c r="K279" s="47"/>
    </row>
    <row r="280" spans="1:11" ht="21" customHeight="1" x14ac:dyDescent="0.3">
      <c r="A280" s="189"/>
      <c r="B280" s="7"/>
      <c r="C280" s="8"/>
      <c r="D280" s="9"/>
      <c r="E280" s="9" t="s">
        <v>6</v>
      </c>
      <c r="F280" s="13" t="s">
        <v>14</v>
      </c>
      <c r="G280" s="196"/>
      <c r="H280" s="11" t="s">
        <v>86</v>
      </c>
      <c r="I280" s="193"/>
      <c r="J280" s="12"/>
      <c r="K280" s="47"/>
    </row>
    <row r="281" spans="1:11" ht="21" customHeight="1" x14ac:dyDescent="0.3">
      <c r="A281" s="189"/>
      <c r="B281" s="7"/>
      <c r="C281" s="8"/>
      <c r="D281" s="7"/>
      <c r="E281" s="9" t="s">
        <v>7</v>
      </c>
      <c r="F281" s="13" t="s">
        <v>14</v>
      </c>
      <c r="G281" s="196"/>
      <c r="H281" s="11" t="s">
        <v>775</v>
      </c>
      <c r="I281" s="193"/>
      <c r="J281" s="12"/>
      <c r="K281" s="47"/>
    </row>
    <row r="282" spans="1:11" ht="21" customHeight="1" thickBot="1" x14ac:dyDescent="0.35">
      <c r="A282" s="201"/>
      <c r="B282" s="34"/>
      <c r="C282" s="19"/>
      <c r="D282" s="20"/>
      <c r="E282" s="20" t="s">
        <v>72</v>
      </c>
      <c r="F282" s="10" t="s">
        <v>12</v>
      </c>
      <c r="G282" s="211"/>
      <c r="H282" s="11" t="s">
        <v>68</v>
      </c>
      <c r="I282" s="204"/>
      <c r="J282" s="23"/>
      <c r="K282" s="51"/>
    </row>
    <row r="283" spans="1:11" ht="21" customHeight="1" thickTop="1" x14ac:dyDescent="0.3">
      <c r="A283" s="52"/>
      <c r="B283" s="40"/>
      <c r="C283" s="25"/>
      <c r="D283" s="26"/>
      <c r="E283" s="26"/>
      <c r="F283" s="26"/>
      <c r="G283" s="26"/>
      <c r="H283" s="27"/>
      <c r="I283" s="26"/>
      <c r="J283" s="28"/>
      <c r="K283" s="53"/>
    </row>
    <row r="284" spans="1:11" ht="21" customHeight="1" x14ac:dyDescent="0.35">
      <c r="A284" s="188">
        <v>36</v>
      </c>
      <c r="B284" s="4">
        <v>44894</v>
      </c>
      <c r="C284" s="5" t="s">
        <v>35</v>
      </c>
      <c r="D284" s="46" t="s">
        <v>933</v>
      </c>
      <c r="E284" s="9" t="s">
        <v>317</v>
      </c>
      <c r="F284" s="13"/>
      <c r="G284" s="205" t="s">
        <v>32</v>
      </c>
      <c r="H284" s="11"/>
      <c r="I284" s="203" t="s">
        <v>18</v>
      </c>
      <c r="J284" s="17">
        <v>40736</v>
      </c>
      <c r="K284" s="50">
        <f>SUM(K276,J284)</f>
        <v>579634</v>
      </c>
    </row>
    <row r="285" spans="1:11" ht="21" customHeight="1" x14ac:dyDescent="0.3">
      <c r="A285" s="189"/>
      <c r="B285" s="7"/>
      <c r="C285" s="8"/>
      <c r="D285" s="46" t="s">
        <v>934</v>
      </c>
      <c r="E285" s="9" t="s">
        <v>21</v>
      </c>
      <c r="F285" s="13"/>
      <c r="G285" s="196"/>
      <c r="H285" s="11"/>
      <c r="I285" s="193"/>
      <c r="J285" s="12"/>
      <c r="K285" s="47"/>
    </row>
    <row r="286" spans="1:11" ht="21" customHeight="1" x14ac:dyDescent="0.3">
      <c r="A286" s="189"/>
      <c r="B286" s="7"/>
      <c r="C286" s="8"/>
      <c r="D286" s="7"/>
      <c r="E286" s="9" t="s">
        <v>4</v>
      </c>
      <c r="F286" s="10"/>
      <c r="G286" s="196"/>
      <c r="H286" s="11"/>
      <c r="I286" s="193"/>
      <c r="J286" s="12"/>
      <c r="K286" s="47"/>
    </row>
    <row r="287" spans="1:11" ht="21" customHeight="1" x14ac:dyDescent="0.3">
      <c r="A287" s="189"/>
      <c r="B287" s="7"/>
      <c r="C287" s="8"/>
      <c r="D287" s="9"/>
      <c r="E287" s="9" t="s">
        <v>5</v>
      </c>
      <c r="F287" s="13"/>
      <c r="G287" s="196"/>
      <c r="H287" s="11"/>
      <c r="I287" s="193"/>
      <c r="J287" s="12"/>
      <c r="K287" s="47"/>
    </row>
    <row r="288" spans="1:11" ht="21" customHeight="1" x14ac:dyDescent="0.3">
      <c r="A288" s="189"/>
      <c r="B288" s="7"/>
      <c r="C288" s="8"/>
      <c r="D288" s="9"/>
      <c r="E288" s="9" t="s">
        <v>6</v>
      </c>
      <c r="F288" s="13" t="s">
        <v>14</v>
      </c>
      <c r="G288" s="196"/>
      <c r="H288" s="11" t="s">
        <v>56</v>
      </c>
      <c r="I288" s="193"/>
      <c r="J288" s="12"/>
      <c r="K288" s="47"/>
    </row>
    <row r="289" spans="1:11" ht="21" customHeight="1" x14ac:dyDescent="0.3">
      <c r="A289" s="189"/>
      <c r="B289" s="7"/>
      <c r="C289" s="8"/>
      <c r="D289" s="7"/>
      <c r="E289" s="9" t="s">
        <v>7</v>
      </c>
      <c r="F289" s="13" t="s">
        <v>14</v>
      </c>
      <c r="G289" s="196"/>
      <c r="H289" s="11" t="s">
        <v>142</v>
      </c>
      <c r="I289" s="193"/>
      <c r="J289" s="12"/>
      <c r="K289" s="47"/>
    </row>
    <row r="290" spans="1:11" ht="21" customHeight="1" thickBot="1" x14ac:dyDescent="0.35">
      <c r="A290" s="201"/>
      <c r="B290" s="34"/>
      <c r="C290" s="19"/>
      <c r="D290" s="20"/>
      <c r="E290" s="20" t="s">
        <v>72</v>
      </c>
      <c r="F290" s="13" t="s">
        <v>14</v>
      </c>
      <c r="G290" s="211"/>
      <c r="H290" s="11" t="s">
        <v>55</v>
      </c>
      <c r="I290" s="204"/>
      <c r="J290" s="23"/>
      <c r="K290" s="51"/>
    </row>
    <row r="291" spans="1:11" ht="21" customHeight="1" thickTop="1" x14ac:dyDescent="0.3">
      <c r="A291" s="52"/>
      <c r="B291" s="40"/>
      <c r="C291" s="25"/>
      <c r="D291" s="26"/>
      <c r="E291" s="26"/>
      <c r="F291" s="26"/>
      <c r="G291" s="26"/>
      <c r="H291" s="27"/>
      <c r="I291" s="26"/>
      <c r="J291" s="28"/>
      <c r="K291" s="53"/>
    </row>
    <row r="292" spans="1:11" ht="21" customHeight="1" x14ac:dyDescent="0.35">
      <c r="A292" s="188">
        <v>37</v>
      </c>
      <c r="B292" s="4">
        <v>44894</v>
      </c>
      <c r="C292" s="5" t="s">
        <v>23</v>
      </c>
      <c r="D292" s="46" t="s">
        <v>935</v>
      </c>
      <c r="E292" s="9" t="s">
        <v>317</v>
      </c>
      <c r="F292" s="13"/>
      <c r="G292" s="205" t="s">
        <v>32</v>
      </c>
      <c r="H292" s="11"/>
      <c r="I292" s="203" t="s">
        <v>690</v>
      </c>
      <c r="J292" s="17">
        <v>22779</v>
      </c>
      <c r="K292" s="50">
        <f>SUM(K284,J292)</f>
        <v>602413</v>
      </c>
    </row>
    <row r="293" spans="1:11" ht="21" customHeight="1" x14ac:dyDescent="0.3">
      <c r="A293" s="189"/>
      <c r="B293" s="7"/>
      <c r="C293" s="8"/>
      <c r="D293" s="46" t="s">
        <v>778</v>
      </c>
      <c r="E293" s="9" t="s">
        <v>21</v>
      </c>
      <c r="F293" s="13"/>
      <c r="G293" s="196"/>
      <c r="H293" s="11"/>
      <c r="I293" s="193"/>
      <c r="J293" s="12"/>
      <c r="K293" s="47"/>
    </row>
    <row r="294" spans="1:11" ht="21" customHeight="1" x14ac:dyDescent="0.3">
      <c r="A294" s="189"/>
      <c r="B294" s="7"/>
      <c r="C294" s="8"/>
      <c r="D294" s="7"/>
      <c r="E294" s="9" t="s">
        <v>4</v>
      </c>
      <c r="F294" s="13" t="s">
        <v>14</v>
      </c>
      <c r="G294" s="196"/>
      <c r="H294" s="11" t="s">
        <v>68</v>
      </c>
      <c r="I294" s="193"/>
      <c r="J294" s="12"/>
      <c r="K294" s="47"/>
    </row>
    <row r="295" spans="1:11" ht="21" customHeight="1" x14ac:dyDescent="0.3">
      <c r="A295" s="189"/>
      <c r="B295" s="7"/>
      <c r="C295" s="8"/>
      <c r="D295" s="9"/>
      <c r="E295" s="9" t="s">
        <v>5</v>
      </c>
      <c r="F295" s="10" t="s">
        <v>12</v>
      </c>
      <c r="G295" s="196"/>
      <c r="H295" s="11" t="s">
        <v>57</v>
      </c>
      <c r="I295" s="193"/>
      <c r="J295" s="12"/>
      <c r="K295" s="47"/>
    </row>
    <row r="296" spans="1:11" ht="21" customHeight="1" x14ac:dyDescent="0.3">
      <c r="A296" s="189"/>
      <c r="B296" s="7"/>
      <c r="C296" s="8"/>
      <c r="D296" s="9"/>
      <c r="E296" s="9" t="s">
        <v>6</v>
      </c>
      <c r="F296" s="13" t="s">
        <v>14</v>
      </c>
      <c r="G296" s="196"/>
      <c r="H296" s="11" t="s">
        <v>68</v>
      </c>
      <c r="I296" s="193"/>
      <c r="J296" s="12"/>
      <c r="K296" s="47"/>
    </row>
    <row r="297" spans="1:11" ht="21" customHeight="1" x14ac:dyDescent="0.3">
      <c r="A297" s="189"/>
      <c r="B297" s="7"/>
      <c r="C297" s="8"/>
      <c r="D297" s="7"/>
      <c r="E297" s="9" t="s">
        <v>7</v>
      </c>
      <c r="F297" s="13" t="s">
        <v>14</v>
      </c>
      <c r="G297" s="196"/>
      <c r="H297" s="11" t="s">
        <v>848</v>
      </c>
      <c r="I297" s="193"/>
      <c r="J297" s="12"/>
      <c r="K297" s="47"/>
    </row>
    <row r="298" spans="1:11" ht="21" customHeight="1" thickBot="1" x14ac:dyDescent="0.35">
      <c r="A298" s="201"/>
      <c r="B298" s="34"/>
      <c r="C298" s="19"/>
      <c r="D298" s="20"/>
      <c r="E298" s="20" t="s">
        <v>72</v>
      </c>
      <c r="F298" s="10" t="s">
        <v>12</v>
      </c>
      <c r="G298" s="211"/>
      <c r="H298" s="11" t="s">
        <v>55</v>
      </c>
      <c r="I298" s="204"/>
      <c r="J298" s="23"/>
      <c r="K298" s="51"/>
    </row>
    <row r="299" spans="1:11" ht="21" customHeight="1" thickTop="1" x14ac:dyDescent="0.3">
      <c r="A299" s="52"/>
      <c r="B299" s="40"/>
      <c r="C299" s="25"/>
      <c r="D299" s="26"/>
      <c r="E299" s="26"/>
      <c r="F299" s="26"/>
      <c r="G299" s="26"/>
      <c r="H299" s="27"/>
      <c r="I299" s="26"/>
      <c r="J299" s="28"/>
      <c r="K299" s="53"/>
    </row>
    <row r="300" spans="1:11" ht="21" customHeight="1" x14ac:dyDescent="0.35">
      <c r="A300" s="188">
        <v>38</v>
      </c>
      <c r="B300" s="4">
        <v>44895</v>
      </c>
      <c r="C300" s="5" t="s">
        <v>104</v>
      </c>
      <c r="D300" s="46" t="s">
        <v>936</v>
      </c>
      <c r="E300" s="9" t="s">
        <v>317</v>
      </c>
      <c r="F300" s="13"/>
      <c r="G300" s="205" t="s">
        <v>32</v>
      </c>
      <c r="H300" s="11"/>
      <c r="I300" s="203" t="s">
        <v>938</v>
      </c>
      <c r="J300" s="17">
        <v>34624</v>
      </c>
      <c r="K300" s="50">
        <f>SUM(K292,J300)</f>
        <v>637037</v>
      </c>
    </row>
    <row r="301" spans="1:11" ht="21" customHeight="1" x14ac:dyDescent="0.3">
      <c r="A301" s="189"/>
      <c r="B301" s="7"/>
      <c r="C301" s="8"/>
      <c r="D301" s="46" t="s">
        <v>937</v>
      </c>
      <c r="E301" s="9" t="s">
        <v>21</v>
      </c>
      <c r="F301" s="10" t="s">
        <v>12</v>
      </c>
      <c r="G301" s="196"/>
      <c r="H301" s="11" t="s">
        <v>65</v>
      </c>
      <c r="I301" s="193"/>
      <c r="J301" s="12"/>
      <c r="K301" s="47"/>
    </row>
    <row r="302" spans="1:11" ht="21" customHeight="1" x14ac:dyDescent="0.3">
      <c r="A302" s="189"/>
      <c r="B302" s="7"/>
      <c r="C302" s="8"/>
      <c r="D302" s="7"/>
      <c r="E302" s="9" t="s">
        <v>4</v>
      </c>
      <c r="F302" s="13" t="s">
        <v>14</v>
      </c>
      <c r="G302" s="196"/>
      <c r="H302" s="11" t="s">
        <v>57</v>
      </c>
      <c r="I302" s="193"/>
      <c r="J302" s="12"/>
      <c r="K302" s="47"/>
    </row>
    <row r="303" spans="1:11" ht="21" customHeight="1" x14ac:dyDescent="0.3">
      <c r="A303" s="189"/>
      <c r="B303" s="7"/>
      <c r="C303" s="8"/>
      <c r="D303" s="9"/>
      <c r="E303" s="9" t="s">
        <v>5</v>
      </c>
      <c r="F303" s="13" t="s">
        <v>14</v>
      </c>
      <c r="G303" s="196"/>
      <c r="H303" s="11" t="s">
        <v>25</v>
      </c>
      <c r="I303" s="193"/>
      <c r="J303" s="12"/>
      <c r="K303" s="47"/>
    </row>
    <row r="304" spans="1:11" ht="21" customHeight="1" x14ac:dyDescent="0.3">
      <c r="A304" s="189"/>
      <c r="B304" s="7"/>
      <c r="C304" s="8"/>
      <c r="D304" s="9"/>
      <c r="E304" s="9" t="s">
        <v>6</v>
      </c>
      <c r="F304" s="10" t="s">
        <v>12</v>
      </c>
      <c r="G304" s="196"/>
      <c r="H304" s="11" t="s">
        <v>44</v>
      </c>
      <c r="I304" s="193"/>
      <c r="J304" s="12"/>
      <c r="K304" s="47"/>
    </row>
    <row r="305" spans="1:11" ht="21" customHeight="1" x14ac:dyDescent="0.3">
      <c r="A305" s="189"/>
      <c r="B305" s="7"/>
      <c r="C305" s="8"/>
      <c r="D305" s="7"/>
      <c r="E305" s="9" t="s">
        <v>7</v>
      </c>
      <c r="F305" s="13" t="s">
        <v>14</v>
      </c>
      <c r="G305" s="196"/>
      <c r="H305" s="11" t="s">
        <v>13</v>
      </c>
      <c r="I305" s="193"/>
      <c r="J305" s="12"/>
      <c r="K305" s="47"/>
    </row>
    <row r="306" spans="1:11" ht="21" customHeight="1" thickBot="1" x14ac:dyDescent="0.35">
      <c r="A306" s="201"/>
      <c r="B306" s="34"/>
      <c r="C306" s="19"/>
      <c r="D306" s="20"/>
      <c r="E306" s="20" t="s">
        <v>72</v>
      </c>
      <c r="F306" s="13" t="s">
        <v>14</v>
      </c>
      <c r="G306" s="211"/>
      <c r="H306" s="11" t="s">
        <v>55</v>
      </c>
      <c r="I306" s="204"/>
      <c r="J306" s="23"/>
      <c r="K306" s="51"/>
    </row>
    <row r="307" spans="1:11" ht="21" customHeight="1" thickTop="1" x14ac:dyDescent="0.3">
      <c r="A307" s="52"/>
      <c r="B307" s="40"/>
      <c r="C307" s="25"/>
      <c r="D307" s="26"/>
      <c r="E307" s="26"/>
      <c r="F307" s="26"/>
      <c r="G307" s="26"/>
      <c r="H307" s="27"/>
      <c r="I307" s="26"/>
      <c r="J307" s="28"/>
      <c r="K307" s="53"/>
    </row>
    <row r="308" spans="1:11" ht="21" customHeight="1" x14ac:dyDescent="0.35">
      <c r="A308" s="188">
        <v>39</v>
      </c>
      <c r="B308" s="4">
        <v>44895</v>
      </c>
      <c r="C308" s="5" t="s">
        <v>35</v>
      </c>
      <c r="D308" s="46" t="s">
        <v>939</v>
      </c>
      <c r="E308" s="9" t="s">
        <v>317</v>
      </c>
      <c r="F308" s="13"/>
      <c r="G308" s="205" t="s">
        <v>32</v>
      </c>
      <c r="H308" s="11"/>
      <c r="I308" s="203" t="s">
        <v>759</v>
      </c>
      <c r="J308" s="17">
        <v>34029</v>
      </c>
      <c r="K308" s="50">
        <f>SUM(K300,J308)</f>
        <v>671066</v>
      </c>
    </row>
    <row r="309" spans="1:11" ht="21" customHeight="1" x14ac:dyDescent="0.3">
      <c r="A309" s="189"/>
      <c r="B309" s="7"/>
      <c r="C309" s="8"/>
      <c r="D309" s="46" t="s">
        <v>94</v>
      </c>
      <c r="E309" s="9" t="s">
        <v>21</v>
      </c>
      <c r="F309" s="10"/>
      <c r="G309" s="196"/>
      <c r="H309" s="11"/>
      <c r="I309" s="193"/>
      <c r="J309" s="12"/>
      <c r="K309" s="47"/>
    </row>
    <row r="310" spans="1:11" ht="21" customHeight="1" x14ac:dyDescent="0.3">
      <c r="A310" s="189"/>
      <c r="B310" s="7"/>
      <c r="C310" s="8"/>
      <c r="D310" s="7"/>
      <c r="E310" s="9" t="s">
        <v>4</v>
      </c>
      <c r="F310" s="13" t="s">
        <v>14</v>
      </c>
      <c r="G310" s="196"/>
      <c r="H310" s="11" t="s">
        <v>28</v>
      </c>
      <c r="I310" s="193"/>
      <c r="J310" s="12"/>
      <c r="K310" s="47"/>
    </row>
    <row r="311" spans="1:11" ht="21" customHeight="1" x14ac:dyDescent="0.3">
      <c r="A311" s="189"/>
      <c r="B311" s="7"/>
      <c r="C311" s="8"/>
      <c r="D311" s="9"/>
      <c r="E311" s="9" t="s">
        <v>5</v>
      </c>
      <c r="F311" s="13" t="s">
        <v>14</v>
      </c>
      <c r="G311" s="196"/>
      <c r="H311" s="11" t="s">
        <v>26</v>
      </c>
      <c r="I311" s="193"/>
      <c r="J311" s="12"/>
      <c r="K311" s="47"/>
    </row>
    <row r="312" spans="1:11" ht="21" customHeight="1" x14ac:dyDescent="0.3">
      <c r="A312" s="189"/>
      <c r="B312" s="7"/>
      <c r="C312" s="8"/>
      <c r="D312" s="9"/>
      <c r="E312" s="9" t="s">
        <v>6</v>
      </c>
      <c r="F312" s="13" t="s">
        <v>14</v>
      </c>
      <c r="G312" s="196"/>
      <c r="H312" s="11" t="s">
        <v>25</v>
      </c>
      <c r="I312" s="193"/>
      <c r="J312" s="12"/>
      <c r="K312" s="47"/>
    </row>
    <row r="313" spans="1:11" ht="21" customHeight="1" x14ac:dyDescent="0.3">
      <c r="A313" s="189"/>
      <c r="B313" s="7"/>
      <c r="C313" s="8"/>
      <c r="D313" s="7"/>
      <c r="E313" s="9" t="s">
        <v>7</v>
      </c>
      <c r="F313" s="10" t="s">
        <v>12</v>
      </c>
      <c r="G313" s="196"/>
      <c r="H313" s="11" t="s">
        <v>26</v>
      </c>
      <c r="I313" s="193"/>
      <c r="J313" s="12"/>
      <c r="K313" s="47"/>
    </row>
    <row r="314" spans="1:11" ht="21" customHeight="1" thickBot="1" x14ac:dyDescent="0.35">
      <c r="A314" s="201"/>
      <c r="B314" s="34"/>
      <c r="C314" s="19"/>
      <c r="D314" s="20"/>
      <c r="E314" s="20" t="s">
        <v>72</v>
      </c>
      <c r="F314" s="13" t="s">
        <v>14</v>
      </c>
      <c r="G314" s="211"/>
      <c r="H314" s="11" t="s">
        <v>68</v>
      </c>
      <c r="I314" s="204"/>
      <c r="J314" s="23"/>
      <c r="K314" s="51"/>
    </row>
    <row r="315" spans="1:11" ht="21" customHeight="1" thickTop="1" x14ac:dyDescent="0.3">
      <c r="A315" s="52"/>
      <c r="B315" s="40"/>
      <c r="C315" s="25"/>
      <c r="D315" s="26"/>
      <c r="E315" s="26"/>
      <c r="F315" s="26"/>
      <c r="G315" s="26"/>
      <c r="H315" s="27"/>
      <c r="I315" s="26"/>
      <c r="J315" s="28"/>
      <c r="K315" s="53"/>
    </row>
    <row r="316" spans="1:11" ht="21" customHeight="1" x14ac:dyDescent="0.35">
      <c r="A316" s="188">
        <v>40</v>
      </c>
      <c r="B316" s="4">
        <v>44895</v>
      </c>
      <c r="C316" s="5" t="s">
        <v>23</v>
      </c>
      <c r="D316" s="46" t="s">
        <v>941</v>
      </c>
      <c r="E316" s="9" t="s">
        <v>317</v>
      </c>
      <c r="F316" s="13"/>
      <c r="G316" s="205" t="s">
        <v>32</v>
      </c>
      <c r="H316" s="11"/>
      <c r="I316" s="203" t="s">
        <v>782</v>
      </c>
      <c r="J316" s="17">
        <v>29291</v>
      </c>
      <c r="K316" s="50">
        <f>SUM(K308,J316)</f>
        <v>700357</v>
      </c>
    </row>
    <row r="317" spans="1:11" ht="21" customHeight="1" x14ac:dyDescent="0.3">
      <c r="A317" s="189"/>
      <c r="B317" s="7"/>
      <c r="C317" s="8"/>
      <c r="D317" s="46" t="s">
        <v>474</v>
      </c>
      <c r="E317" s="9" t="s">
        <v>21</v>
      </c>
      <c r="F317" s="10"/>
      <c r="G317" s="196"/>
      <c r="H317" s="11"/>
      <c r="I317" s="193"/>
      <c r="J317" s="12"/>
      <c r="K317" s="47"/>
    </row>
    <row r="318" spans="1:11" ht="21" customHeight="1" x14ac:dyDescent="0.3">
      <c r="A318" s="189"/>
      <c r="B318" s="7"/>
      <c r="C318" s="8"/>
      <c r="D318" s="7"/>
      <c r="E318" s="9" t="s">
        <v>4</v>
      </c>
      <c r="F318" s="10" t="s">
        <v>12</v>
      </c>
      <c r="G318" s="196"/>
      <c r="H318" s="11" t="s">
        <v>57</v>
      </c>
      <c r="I318" s="193"/>
      <c r="J318" s="12"/>
      <c r="K318" s="47"/>
    </row>
    <row r="319" spans="1:11" ht="21" customHeight="1" x14ac:dyDescent="0.3">
      <c r="A319" s="189"/>
      <c r="B319" s="7"/>
      <c r="C319" s="8"/>
      <c r="D319" s="9"/>
      <c r="E319" s="9" t="s">
        <v>5</v>
      </c>
      <c r="F319" s="13" t="s">
        <v>14</v>
      </c>
      <c r="G319" s="196"/>
      <c r="H319" s="11" t="s">
        <v>47</v>
      </c>
      <c r="I319" s="193"/>
      <c r="J319" s="12"/>
      <c r="K319" s="47"/>
    </row>
    <row r="320" spans="1:11" ht="21" customHeight="1" x14ac:dyDescent="0.3">
      <c r="A320" s="189"/>
      <c r="B320" s="7"/>
      <c r="C320" s="8"/>
      <c r="D320" s="9"/>
      <c r="E320" s="9" t="s">
        <v>6</v>
      </c>
      <c r="F320" s="13" t="s">
        <v>14</v>
      </c>
      <c r="G320" s="196"/>
      <c r="H320" s="11" t="s">
        <v>940</v>
      </c>
      <c r="I320" s="193"/>
      <c r="J320" s="12"/>
      <c r="K320" s="47"/>
    </row>
    <row r="321" spans="1:11" ht="21" customHeight="1" x14ac:dyDescent="0.3">
      <c r="A321" s="189"/>
      <c r="B321" s="7"/>
      <c r="C321" s="8"/>
      <c r="D321" s="7"/>
      <c r="E321" s="9" t="s">
        <v>7</v>
      </c>
      <c r="F321" s="13" t="s">
        <v>14</v>
      </c>
      <c r="G321" s="196"/>
      <c r="H321" s="11" t="s">
        <v>17</v>
      </c>
      <c r="I321" s="193"/>
      <c r="J321" s="12"/>
      <c r="K321" s="47"/>
    </row>
    <row r="322" spans="1:11" ht="21" customHeight="1" thickBot="1" x14ac:dyDescent="0.35">
      <c r="A322" s="201"/>
      <c r="B322" s="34"/>
      <c r="C322" s="19"/>
      <c r="D322" s="20"/>
      <c r="E322" s="20" t="s">
        <v>72</v>
      </c>
      <c r="F322" s="10" t="s">
        <v>12</v>
      </c>
      <c r="G322" s="211"/>
      <c r="H322" s="11" t="s">
        <v>68</v>
      </c>
      <c r="I322" s="204"/>
      <c r="J322" s="23"/>
      <c r="K322" s="51"/>
    </row>
    <row r="323" spans="1:11" ht="21" customHeight="1" thickTop="1" x14ac:dyDescent="0.3">
      <c r="A323" s="52"/>
      <c r="B323" s="40"/>
      <c r="C323" s="25"/>
      <c r="D323" s="26"/>
      <c r="E323" s="26"/>
      <c r="F323" s="26"/>
      <c r="G323" s="26"/>
      <c r="H323" s="27"/>
      <c r="I323" s="26"/>
      <c r="J323" s="28"/>
      <c r="K323" s="53"/>
    </row>
    <row r="324" spans="1:11" ht="21" customHeight="1" x14ac:dyDescent="0.3">
      <c r="B324" s="66"/>
      <c r="C324" s="67"/>
      <c r="D324" s="68"/>
      <c r="E324" s="68"/>
      <c r="F324" s="68"/>
      <c r="G324" s="68"/>
      <c r="H324" s="69"/>
      <c r="I324" s="68"/>
      <c r="J324" s="70"/>
    </row>
    <row r="325" spans="1:11" ht="15.75" thickBot="1" x14ac:dyDescent="0.3"/>
    <row r="326" spans="1:11" ht="19.5" x14ac:dyDescent="0.3">
      <c r="A326" s="222" t="s">
        <v>1353</v>
      </c>
      <c r="B326" s="223"/>
      <c r="C326" s="223"/>
      <c r="D326" s="86" t="s">
        <v>892</v>
      </c>
      <c r="E326" s="77">
        <f>J343</f>
        <v>40</v>
      </c>
      <c r="F326" s="80">
        <v>1</v>
      </c>
    </row>
    <row r="327" spans="1:11" ht="19.5" x14ac:dyDescent="0.3">
      <c r="A327" s="224"/>
      <c r="B327" s="225"/>
      <c r="C327" s="225"/>
      <c r="D327" s="84" t="s">
        <v>893</v>
      </c>
      <c r="E327" s="78">
        <f>G343</f>
        <v>18</v>
      </c>
      <c r="F327" s="81">
        <f>AVERAGE(E327*F326)/E326</f>
        <v>0.45</v>
      </c>
    </row>
    <row r="328" spans="1:11" ht="19.5" x14ac:dyDescent="0.3">
      <c r="A328" s="224"/>
      <c r="B328" s="225"/>
      <c r="C328" s="225"/>
      <c r="D328" s="83" t="s">
        <v>894</v>
      </c>
      <c r="E328" s="78">
        <f>H343</f>
        <v>16</v>
      </c>
      <c r="F328" s="81">
        <f t="shared" ref="F328:F329" si="0">AVERAGE(E328*F327)/E327</f>
        <v>0.4</v>
      </c>
    </row>
    <row r="329" spans="1:11" ht="19.5" x14ac:dyDescent="0.3">
      <c r="A329" s="224"/>
      <c r="B329" s="225"/>
      <c r="C329" s="225"/>
      <c r="D329" s="126" t="s">
        <v>896</v>
      </c>
      <c r="E329" s="78">
        <f>I343</f>
        <v>6</v>
      </c>
      <c r="F329" s="81">
        <f t="shared" si="0"/>
        <v>0.15000000000000002</v>
      </c>
    </row>
    <row r="330" spans="1:11" ht="20.25" thickBot="1" x14ac:dyDescent="0.35">
      <c r="A330" s="226"/>
      <c r="B330" s="227"/>
      <c r="C330" s="227"/>
      <c r="D330" s="128" t="s">
        <v>895</v>
      </c>
      <c r="E330" s="127">
        <f>K316</f>
        <v>700357</v>
      </c>
      <c r="F330" s="82"/>
    </row>
    <row r="333" spans="1:11" ht="18.75" x14ac:dyDescent="0.3">
      <c r="F333" s="89" t="s">
        <v>838</v>
      </c>
      <c r="G333" s="90" t="s">
        <v>839</v>
      </c>
      <c r="H333" s="91" t="s">
        <v>840</v>
      </c>
      <c r="I333" s="92" t="s">
        <v>38</v>
      </c>
      <c r="J333" s="93" t="s">
        <v>841</v>
      </c>
    </row>
    <row r="334" spans="1:11" ht="18.75" x14ac:dyDescent="0.3">
      <c r="F334" s="94" t="s">
        <v>18</v>
      </c>
      <c r="G334" s="9">
        <v>8</v>
      </c>
      <c r="H334" s="9">
        <v>8</v>
      </c>
      <c r="I334" s="9">
        <v>2</v>
      </c>
      <c r="J334" s="9">
        <f>SUM(G334:I334)</f>
        <v>18</v>
      </c>
    </row>
    <row r="335" spans="1:11" ht="18.75" x14ac:dyDescent="0.3">
      <c r="F335" s="94" t="s">
        <v>759</v>
      </c>
      <c r="G335" s="9">
        <v>2</v>
      </c>
      <c r="H335" s="9">
        <v>1</v>
      </c>
      <c r="I335" s="9">
        <v>1</v>
      </c>
      <c r="J335" s="9">
        <f t="shared" ref="J335:J341" si="1">SUM(G335:I335)</f>
        <v>4</v>
      </c>
    </row>
    <row r="336" spans="1:11" ht="18.75" x14ac:dyDescent="0.3">
      <c r="F336" s="94" t="s">
        <v>690</v>
      </c>
      <c r="G336" s="9">
        <v>2</v>
      </c>
      <c r="H336" s="9">
        <v>0</v>
      </c>
      <c r="I336" s="9">
        <v>0</v>
      </c>
      <c r="J336" s="9">
        <f t="shared" si="1"/>
        <v>2</v>
      </c>
    </row>
    <row r="337" spans="6:10" ht="18.75" x14ac:dyDescent="0.3">
      <c r="F337" s="94" t="s">
        <v>917</v>
      </c>
      <c r="G337" s="9">
        <v>1</v>
      </c>
      <c r="H337" s="9">
        <v>3</v>
      </c>
      <c r="I337" s="9">
        <v>1</v>
      </c>
      <c r="J337" s="9">
        <f t="shared" si="1"/>
        <v>5</v>
      </c>
    </row>
    <row r="338" spans="6:10" ht="18.75" x14ac:dyDescent="0.3">
      <c r="F338" s="94" t="s">
        <v>938</v>
      </c>
      <c r="G338" s="9">
        <v>1</v>
      </c>
      <c r="H338" s="9">
        <v>1</v>
      </c>
      <c r="I338" s="9">
        <v>2</v>
      </c>
      <c r="J338" s="9">
        <f t="shared" si="1"/>
        <v>4</v>
      </c>
    </row>
    <row r="339" spans="6:10" ht="18.75" x14ac:dyDescent="0.3">
      <c r="F339" s="94" t="s">
        <v>119</v>
      </c>
      <c r="G339" s="9">
        <v>1</v>
      </c>
      <c r="H339" s="9">
        <v>1</v>
      </c>
      <c r="I339" s="9">
        <v>0</v>
      </c>
      <c r="J339" s="9">
        <f t="shared" si="1"/>
        <v>2</v>
      </c>
    </row>
    <row r="340" spans="6:10" ht="18.75" x14ac:dyDescent="0.3">
      <c r="F340" s="94" t="s">
        <v>942</v>
      </c>
      <c r="G340" s="9">
        <v>1</v>
      </c>
      <c r="H340" s="9">
        <v>0</v>
      </c>
      <c r="I340" s="9">
        <v>0</v>
      </c>
      <c r="J340" s="9">
        <f t="shared" si="1"/>
        <v>1</v>
      </c>
    </row>
    <row r="341" spans="6:10" ht="18.75" x14ac:dyDescent="0.3">
      <c r="F341" s="94" t="s">
        <v>782</v>
      </c>
      <c r="G341" s="9">
        <v>2</v>
      </c>
      <c r="H341" s="9">
        <v>2</v>
      </c>
      <c r="I341" s="9">
        <v>0</v>
      </c>
      <c r="J341" s="9">
        <f t="shared" si="1"/>
        <v>4</v>
      </c>
    </row>
    <row r="342" spans="6:10" ht="18.75" x14ac:dyDescent="0.3">
      <c r="F342" s="9"/>
      <c r="G342" s="9"/>
      <c r="H342" s="9"/>
      <c r="I342" s="9"/>
      <c r="J342" s="87"/>
    </row>
    <row r="343" spans="6:10" ht="18.75" x14ac:dyDescent="0.3">
      <c r="F343" s="95" t="s">
        <v>703</v>
      </c>
      <c r="G343" s="88">
        <f>SUM(G334:G342)</f>
        <v>18</v>
      </c>
      <c r="H343" s="88">
        <f>SUM(H334:H342)</f>
        <v>16</v>
      </c>
      <c r="I343" s="88">
        <f>SUM(I334:I342)</f>
        <v>6</v>
      </c>
      <c r="J343" s="88">
        <f>SUM(J334:J342)</f>
        <v>40</v>
      </c>
    </row>
  </sheetData>
  <mergeCells count="122">
    <mergeCell ref="A300:A306"/>
    <mergeCell ref="G300:G306"/>
    <mergeCell ref="I300:I306"/>
    <mergeCell ref="A308:A314"/>
    <mergeCell ref="G308:G314"/>
    <mergeCell ref="I308:I314"/>
    <mergeCell ref="A316:A322"/>
    <mergeCell ref="G316:G322"/>
    <mergeCell ref="I316:I322"/>
    <mergeCell ref="I268:I274"/>
    <mergeCell ref="A276:A282"/>
    <mergeCell ref="G276:G282"/>
    <mergeCell ref="I276:I282"/>
    <mergeCell ref="A284:A290"/>
    <mergeCell ref="G284:G290"/>
    <mergeCell ref="I284:I290"/>
    <mergeCell ref="A292:A298"/>
    <mergeCell ref="G292:G298"/>
    <mergeCell ref="I292:I298"/>
    <mergeCell ref="A20:A26"/>
    <mergeCell ref="G20:G26"/>
    <mergeCell ref="I20:I26"/>
    <mergeCell ref="A28:A34"/>
    <mergeCell ref="G28:G34"/>
    <mergeCell ref="I28:I34"/>
    <mergeCell ref="A1:K1"/>
    <mergeCell ref="A4:A10"/>
    <mergeCell ref="G4:G10"/>
    <mergeCell ref="I4:I10"/>
    <mergeCell ref="A12:A18"/>
    <mergeCell ref="G12:G18"/>
    <mergeCell ref="I12:I18"/>
    <mergeCell ref="A76:A82"/>
    <mergeCell ref="G76:G82"/>
    <mergeCell ref="I76:I82"/>
    <mergeCell ref="A36:A42"/>
    <mergeCell ref="G36:G42"/>
    <mergeCell ref="I36:I42"/>
    <mergeCell ref="A44:A50"/>
    <mergeCell ref="G44:G50"/>
    <mergeCell ref="I44:I50"/>
    <mergeCell ref="A52:A58"/>
    <mergeCell ref="G52:G58"/>
    <mergeCell ref="I52:I58"/>
    <mergeCell ref="A60:A66"/>
    <mergeCell ref="G60:G66"/>
    <mergeCell ref="I60:I66"/>
    <mergeCell ref="A68:A74"/>
    <mergeCell ref="G68:G74"/>
    <mergeCell ref="I68:I74"/>
    <mergeCell ref="A124:A130"/>
    <mergeCell ref="G124:G130"/>
    <mergeCell ref="I124:I130"/>
    <mergeCell ref="A132:A138"/>
    <mergeCell ref="G132:G138"/>
    <mergeCell ref="I132:I138"/>
    <mergeCell ref="A326:C330"/>
    <mergeCell ref="G84:G90"/>
    <mergeCell ref="I84:I90"/>
    <mergeCell ref="A92:A98"/>
    <mergeCell ref="G92:G98"/>
    <mergeCell ref="I92:I98"/>
    <mergeCell ref="A84:A90"/>
    <mergeCell ref="A100:A106"/>
    <mergeCell ref="G100:G106"/>
    <mergeCell ref="I100:I106"/>
    <mergeCell ref="A108:A114"/>
    <mergeCell ref="G108:G114"/>
    <mergeCell ref="I108:I114"/>
    <mergeCell ref="A116:A122"/>
    <mergeCell ref="G116:G122"/>
    <mergeCell ref="I116:I122"/>
    <mergeCell ref="A268:A274"/>
    <mergeCell ref="G268:G274"/>
    <mergeCell ref="A156:A162"/>
    <mergeCell ref="G156:G162"/>
    <mergeCell ref="I156:I162"/>
    <mergeCell ref="A164:A170"/>
    <mergeCell ref="G164:G170"/>
    <mergeCell ref="I164:I170"/>
    <mergeCell ref="A140:A146"/>
    <mergeCell ref="G140:G146"/>
    <mergeCell ref="I140:I146"/>
    <mergeCell ref="A148:A154"/>
    <mergeCell ref="G148:G154"/>
    <mergeCell ref="I148:I154"/>
    <mergeCell ref="A188:A194"/>
    <mergeCell ref="G188:G194"/>
    <mergeCell ref="I188:I194"/>
    <mergeCell ref="A196:A202"/>
    <mergeCell ref="G196:G202"/>
    <mergeCell ref="I196:I202"/>
    <mergeCell ref="A172:A178"/>
    <mergeCell ref="G172:G178"/>
    <mergeCell ref="I172:I178"/>
    <mergeCell ref="A180:A186"/>
    <mergeCell ref="G180:G186"/>
    <mergeCell ref="I180:I186"/>
    <mergeCell ref="A220:A226"/>
    <mergeCell ref="G220:G226"/>
    <mergeCell ref="I220:I226"/>
    <mergeCell ref="A228:A234"/>
    <mergeCell ref="G228:G234"/>
    <mergeCell ref="I228:I234"/>
    <mergeCell ref="A204:A210"/>
    <mergeCell ref="G204:G210"/>
    <mergeCell ref="I204:I210"/>
    <mergeCell ref="A212:A218"/>
    <mergeCell ref="G212:G218"/>
    <mergeCell ref="I212:I218"/>
    <mergeCell ref="A252:A258"/>
    <mergeCell ref="G252:G258"/>
    <mergeCell ref="I252:I258"/>
    <mergeCell ref="A260:A266"/>
    <mergeCell ref="G260:G266"/>
    <mergeCell ref="I260:I266"/>
    <mergeCell ref="A236:A242"/>
    <mergeCell ref="G236:G242"/>
    <mergeCell ref="I236:I242"/>
    <mergeCell ref="A244:A250"/>
    <mergeCell ref="G244:G250"/>
    <mergeCell ref="I244:I250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7"/>
  <sheetViews>
    <sheetView zoomScale="120" zoomScaleNormal="120" workbookViewId="0">
      <pane xSplit="1" ySplit="3" topLeftCell="B628" activePane="bottomRight" state="frozen"/>
      <selection pane="topRight" activeCell="B1" sqref="B1"/>
      <selection pane="bottomLeft" activeCell="A4" sqref="A4"/>
      <selection pane="bottomRight" activeCell="A643" sqref="A643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943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44896</v>
      </c>
      <c r="C4" s="5" t="s">
        <v>104</v>
      </c>
      <c r="D4" s="46" t="s">
        <v>944</v>
      </c>
      <c r="E4" s="9"/>
      <c r="F4" s="13"/>
      <c r="G4" s="205" t="s">
        <v>32</v>
      </c>
      <c r="H4" s="11"/>
      <c r="I4" s="203" t="s">
        <v>938</v>
      </c>
      <c r="J4" s="17">
        <v>35498</v>
      </c>
      <c r="K4" s="50">
        <f>SUM(J4)</f>
        <v>35498</v>
      </c>
    </row>
    <row r="5" spans="1:11" ht="18.75" customHeight="1" x14ac:dyDescent="0.3">
      <c r="A5" s="189"/>
      <c r="B5" s="7"/>
      <c r="C5" s="8"/>
      <c r="D5" s="46" t="s">
        <v>687</v>
      </c>
      <c r="E5" s="9" t="s">
        <v>21</v>
      </c>
      <c r="F5" s="10" t="s">
        <v>12</v>
      </c>
      <c r="G5" s="196"/>
      <c r="H5" s="11" t="s">
        <v>617</v>
      </c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3" t="s">
        <v>14</v>
      </c>
      <c r="G6" s="196"/>
      <c r="H6" s="11" t="s">
        <v>45</v>
      </c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3" t="s">
        <v>14</v>
      </c>
      <c r="G7" s="196"/>
      <c r="H7" s="11" t="s">
        <v>63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3" t="s">
        <v>14</v>
      </c>
      <c r="G8" s="196"/>
      <c r="H8" s="11" t="s">
        <v>133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0" t="s">
        <v>12</v>
      </c>
      <c r="G9" s="196"/>
      <c r="H9" s="11" t="s">
        <v>63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3" t="s">
        <v>14</v>
      </c>
      <c r="G10" s="211"/>
      <c r="H10" s="11" t="s">
        <v>55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44896</v>
      </c>
      <c r="C12" s="5" t="s">
        <v>35</v>
      </c>
      <c r="D12" s="46" t="s">
        <v>945</v>
      </c>
      <c r="E12" s="9" t="s">
        <v>317</v>
      </c>
      <c r="F12" s="10"/>
      <c r="G12" s="205" t="s">
        <v>32</v>
      </c>
      <c r="H12" s="11"/>
      <c r="I12" s="203" t="s">
        <v>759</v>
      </c>
      <c r="J12" s="17">
        <v>33961</v>
      </c>
      <c r="K12" s="50">
        <f>SUM(K4,J12)</f>
        <v>69459</v>
      </c>
    </row>
    <row r="13" spans="1:11" ht="18.75" customHeight="1" x14ac:dyDescent="0.3">
      <c r="A13" s="189"/>
      <c r="B13" s="7"/>
      <c r="C13" s="8"/>
      <c r="D13" s="46" t="s">
        <v>762</v>
      </c>
      <c r="E13" s="9" t="s">
        <v>21</v>
      </c>
      <c r="F13" s="13" t="s">
        <v>14</v>
      </c>
      <c r="G13" s="196"/>
      <c r="H13" s="11" t="s">
        <v>28</v>
      </c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3" t="s">
        <v>14</v>
      </c>
      <c r="G14" s="196"/>
      <c r="H14" s="11" t="s">
        <v>57</v>
      </c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3" t="s">
        <v>14</v>
      </c>
      <c r="G15" s="196"/>
      <c r="H15" s="11" t="s">
        <v>45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0" t="s">
        <v>12</v>
      </c>
      <c r="G16" s="196"/>
      <c r="H16" s="11" t="s">
        <v>57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3" t="s">
        <v>14</v>
      </c>
      <c r="G17" s="196"/>
      <c r="H17" s="11" t="s">
        <v>45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0" t="s">
        <v>12</v>
      </c>
      <c r="G18" s="211"/>
      <c r="H18" s="11" t="s">
        <v>55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>
        <v>44896</v>
      </c>
      <c r="C20" s="5" t="s">
        <v>23</v>
      </c>
      <c r="D20" s="46" t="s">
        <v>946</v>
      </c>
      <c r="E20" s="9" t="s">
        <v>317</v>
      </c>
      <c r="F20" s="13"/>
      <c r="G20" s="202" t="s">
        <v>43</v>
      </c>
      <c r="H20" s="11"/>
      <c r="I20" s="203" t="s">
        <v>759</v>
      </c>
      <c r="J20" s="17">
        <v>2943</v>
      </c>
      <c r="K20" s="50">
        <f>SUM(K12,J20)</f>
        <v>72402</v>
      </c>
    </row>
    <row r="21" spans="1:11" ht="18.75" customHeight="1" x14ac:dyDescent="0.3">
      <c r="A21" s="189"/>
      <c r="B21" s="7"/>
      <c r="C21" s="8"/>
      <c r="D21" s="46" t="s">
        <v>947</v>
      </c>
      <c r="E21" s="9" t="s">
        <v>21</v>
      </c>
      <c r="F21" s="10" t="s">
        <v>12</v>
      </c>
      <c r="G21" s="214"/>
      <c r="H21" s="11" t="s">
        <v>775</v>
      </c>
      <c r="I21" s="193"/>
      <c r="J21" s="12"/>
      <c r="K21" s="47"/>
    </row>
    <row r="22" spans="1:11" ht="18.75" customHeight="1" x14ac:dyDescent="0.3">
      <c r="A22" s="189"/>
      <c r="B22" s="7"/>
      <c r="C22" s="8"/>
      <c r="D22" s="7"/>
      <c r="E22" s="9" t="s">
        <v>4</v>
      </c>
      <c r="F22" s="10" t="s">
        <v>12</v>
      </c>
      <c r="G22" s="214"/>
      <c r="H22" s="11" t="s">
        <v>101</v>
      </c>
      <c r="I22" s="193"/>
      <c r="J22" s="12"/>
      <c r="K22" s="47"/>
    </row>
    <row r="23" spans="1:11" ht="18.75" customHeight="1" x14ac:dyDescent="0.3">
      <c r="A23" s="189"/>
      <c r="B23" s="7"/>
      <c r="C23" s="8"/>
      <c r="D23" s="9"/>
      <c r="E23" s="9" t="s">
        <v>5</v>
      </c>
      <c r="F23" s="13" t="s">
        <v>14</v>
      </c>
      <c r="G23" s="214"/>
      <c r="H23" s="11" t="s">
        <v>44</v>
      </c>
      <c r="I23" s="193"/>
      <c r="J23" s="12"/>
      <c r="K23" s="47"/>
    </row>
    <row r="24" spans="1:11" ht="18.75" customHeight="1" x14ac:dyDescent="0.3">
      <c r="A24" s="189"/>
      <c r="B24" s="7"/>
      <c r="C24" s="8"/>
      <c r="D24" s="9"/>
      <c r="E24" s="9" t="s">
        <v>6</v>
      </c>
      <c r="F24" s="13" t="s">
        <v>14</v>
      </c>
      <c r="G24" s="214"/>
      <c r="H24" s="11" t="s">
        <v>33</v>
      </c>
      <c r="I24" s="193"/>
      <c r="J24" s="12"/>
      <c r="K24" s="47"/>
    </row>
    <row r="25" spans="1:11" ht="18.75" customHeight="1" x14ac:dyDescent="0.3">
      <c r="A25" s="189"/>
      <c r="B25" s="7"/>
      <c r="C25" s="8"/>
      <c r="D25" s="7"/>
      <c r="E25" s="9" t="s">
        <v>7</v>
      </c>
      <c r="F25" s="13" t="s">
        <v>14</v>
      </c>
      <c r="G25" s="214"/>
      <c r="H25" s="11" t="s">
        <v>44</v>
      </c>
      <c r="I25" s="193"/>
      <c r="J25" s="12"/>
      <c r="K25" s="47"/>
    </row>
    <row r="26" spans="1:11" ht="19.5" customHeight="1" thickBot="1" x14ac:dyDescent="0.35">
      <c r="A26" s="201"/>
      <c r="B26" s="34"/>
      <c r="C26" s="19"/>
      <c r="D26" s="20"/>
      <c r="E26" s="20" t="s">
        <v>72</v>
      </c>
      <c r="F26" s="10" t="s">
        <v>12</v>
      </c>
      <c r="G26" s="214"/>
      <c r="H26" s="11" t="s">
        <v>68</v>
      </c>
      <c r="I26" s="204"/>
      <c r="J26" s="23"/>
      <c r="K26" s="51"/>
    </row>
    <row r="27" spans="1:11" ht="19.5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customHeight="1" x14ac:dyDescent="0.35">
      <c r="A28" s="188">
        <v>4</v>
      </c>
      <c r="B28" s="4">
        <v>44897</v>
      </c>
      <c r="C28" s="5" t="s">
        <v>104</v>
      </c>
      <c r="D28" s="46" t="s">
        <v>948</v>
      </c>
      <c r="E28" s="9" t="s">
        <v>317</v>
      </c>
      <c r="F28" s="13"/>
      <c r="G28" s="202" t="s">
        <v>43</v>
      </c>
      <c r="H28" s="11"/>
      <c r="I28" s="203" t="s">
        <v>759</v>
      </c>
      <c r="J28" s="17">
        <v>5876</v>
      </c>
      <c r="K28" s="50">
        <f>SUM(K20,J28)</f>
        <v>78278</v>
      </c>
    </row>
    <row r="29" spans="1:11" ht="18.75" customHeight="1" x14ac:dyDescent="0.3">
      <c r="A29" s="189"/>
      <c r="B29" s="7"/>
      <c r="C29" s="8"/>
      <c r="D29" s="46" t="s">
        <v>949</v>
      </c>
      <c r="E29" s="9" t="s">
        <v>21</v>
      </c>
      <c r="F29" s="13" t="s">
        <v>14</v>
      </c>
      <c r="G29" s="214"/>
      <c r="H29" s="11" t="s">
        <v>775</v>
      </c>
      <c r="I29" s="193"/>
      <c r="J29" s="12"/>
      <c r="K29" s="47"/>
    </row>
    <row r="30" spans="1:11" ht="18.75" customHeight="1" x14ac:dyDescent="0.3">
      <c r="A30" s="189"/>
      <c r="B30" s="7"/>
      <c r="C30" s="8"/>
      <c r="D30" s="7"/>
      <c r="E30" s="9" t="s">
        <v>4</v>
      </c>
      <c r="F30" s="10" t="s">
        <v>12</v>
      </c>
      <c r="G30" s="214"/>
      <c r="H30" s="11" t="s">
        <v>101</v>
      </c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5</v>
      </c>
      <c r="F31" s="10" t="s">
        <v>12</v>
      </c>
      <c r="G31" s="214"/>
      <c r="H31" s="11" t="s">
        <v>44</v>
      </c>
      <c r="I31" s="193"/>
      <c r="J31" s="12"/>
      <c r="K31" s="47"/>
    </row>
    <row r="32" spans="1:11" ht="18.75" customHeight="1" x14ac:dyDescent="0.3">
      <c r="A32" s="189"/>
      <c r="B32" s="7"/>
      <c r="C32" s="8"/>
      <c r="D32" s="9"/>
      <c r="E32" s="9" t="s">
        <v>6</v>
      </c>
      <c r="F32" s="13" t="s">
        <v>14</v>
      </c>
      <c r="G32" s="214"/>
      <c r="H32" s="11" t="s">
        <v>101</v>
      </c>
      <c r="I32" s="193"/>
      <c r="J32" s="12"/>
      <c r="K32" s="47"/>
    </row>
    <row r="33" spans="1:11" ht="18.75" customHeight="1" x14ac:dyDescent="0.3">
      <c r="A33" s="189"/>
      <c r="B33" s="7"/>
      <c r="C33" s="8"/>
      <c r="D33" s="7"/>
      <c r="E33" s="9" t="s">
        <v>7</v>
      </c>
      <c r="F33" s="10" t="s">
        <v>12</v>
      </c>
      <c r="G33" s="214"/>
      <c r="H33" s="11" t="s">
        <v>44</v>
      </c>
      <c r="I33" s="193"/>
      <c r="J33" s="12"/>
      <c r="K33" s="47"/>
    </row>
    <row r="34" spans="1:11" ht="19.5" customHeight="1" thickBot="1" x14ac:dyDescent="0.35">
      <c r="A34" s="201"/>
      <c r="B34" s="34"/>
      <c r="C34" s="19"/>
      <c r="D34" s="20"/>
      <c r="E34" s="20" t="s">
        <v>72</v>
      </c>
      <c r="F34" s="10" t="s">
        <v>12</v>
      </c>
      <c r="G34" s="214"/>
      <c r="H34" s="11" t="s">
        <v>55</v>
      </c>
      <c r="I34" s="204"/>
      <c r="J34" s="23"/>
      <c r="K34" s="51"/>
    </row>
    <row r="35" spans="1:11" ht="21" customHeight="1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44897</v>
      </c>
      <c r="C36" s="5" t="s">
        <v>35</v>
      </c>
      <c r="D36" s="46" t="s">
        <v>950</v>
      </c>
      <c r="E36" s="9" t="s">
        <v>317</v>
      </c>
      <c r="F36" s="13"/>
      <c r="G36" s="205" t="s">
        <v>32</v>
      </c>
      <c r="H36" s="11"/>
      <c r="I36" s="203" t="s">
        <v>938</v>
      </c>
      <c r="J36" s="17">
        <v>24365</v>
      </c>
      <c r="K36" s="50">
        <f>SUM(K28,J36)</f>
        <v>102643</v>
      </c>
    </row>
    <row r="37" spans="1:11" ht="21" customHeight="1" x14ac:dyDescent="0.3">
      <c r="A37" s="189"/>
      <c r="B37" s="7"/>
      <c r="C37" s="8"/>
      <c r="D37" s="46" t="s">
        <v>724</v>
      </c>
      <c r="E37" s="9" t="s">
        <v>21</v>
      </c>
      <c r="F37" s="10" t="s">
        <v>12</v>
      </c>
      <c r="G37" s="196"/>
      <c r="H37" s="11" t="s">
        <v>63</v>
      </c>
      <c r="I37" s="193"/>
      <c r="J37" s="12"/>
      <c r="K37" s="47"/>
    </row>
    <row r="38" spans="1:11" ht="21" customHeight="1" x14ac:dyDescent="0.3">
      <c r="A38" s="189"/>
      <c r="B38" s="7"/>
      <c r="C38" s="8"/>
      <c r="D38" s="7"/>
      <c r="E38" s="9" t="s">
        <v>4</v>
      </c>
      <c r="F38" s="13" t="s">
        <v>14</v>
      </c>
      <c r="G38" s="196"/>
      <c r="H38" s="11" t="s">
        <v>101</v>
      </c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0" t="s">
        <v>12</v>
      </c>
      <c r="G39" s="196"/>
      <c r="H39" s="11" t="s">
        <v>56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3" t="s">
        <v>14</v>
      </c>
      <c r="G40" s="196"/>
      <c r="H40" s="11" t="s">
        <v>101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7"/>
      <c r="E41" s="9" t="s">
        <v>7</v>
      </c>
      <c r="F41" s="13" t="s">
        <v>14</v>
      </c>
      <c r="G41" s="196"/>
      <c r="H41" s="11" t="s">
        <v>57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20" t="s">
        <v>72</v>
      </c>
      <c r="F42" s="10" t="s">
        <v>12</v>
      </c>
      <c r="G42" s="211"/>
      <c r="H42" s="11" t="s">
        <v>55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44897</v>
      </c>
      <c r="C44" s="5" t="s">
        <v>23</v>
      </c>
      <c r="D44" s="46" t="s">
        <v>951</v>
      </c>
      <c r="E44" s="9" t="s">
        <v>317</v>
      </c>
      <c r="F44" s="13"/>
      <c r="G44" s="206" t="s">
        <v>38</v>
      </c>
      <c r="H44" s="11"/>
      <c r="I44" s="203" t="s">
        <v>938</v>
      </c>
      <c r="J44" s="17">
        <v>12191</v>
      </c>
      <c r="K44" s="50">
        <f>SUM(K36,J44)</f>
        <v>114834</v>
      </c>
    </row>
    <row r="45" spans="1:11" ht="21" customHeight="1" x14ac:dyDescent="0.3">
      <c r="A45" s="189"/>
      <c r="B45" s="7"/>
      <c r="C45" s="8"/>
      <c r="D45" s="46" t="s">
        <v>628</v>
      </c>
      <c r="E45" s="9" t="s">
        <v>21</v>
      </c>
      <c r="F45" s="13" t="s">
        <v>14</v>
      </c>
      <c r="G45" s="212"/>
      <c r="H45" s="11" t="s">
        <v>135</v>
      </c>
      <c r="I45" s="193"/>
      <c r="J45" s="12"/>
      <c r="K45" s="47"/>
    </row>
    <row r="46" spans="1:11" ht="21" customHeight="1" x14ac:dyDescent="0.3">
      <c r="A46" s="189"/>
      <c r="B46" s="7"/>
      <c r="C46" s="8"/>
      <c r="D46" s="7"/>
      <c r="E46" s="9" t="s">
        <v>4</v>
      </c>
      <c r="F46" s="10" t="s">
        <v>12</v>
      </c>
      <c r="G46" s="212"/>
      <c r="H46" s="11" t="s">
        <v>88</v>
      </c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3" t="s">
        <v>14</v>
      </c>
      <c r="G47" s="212"/>
      <c r="H47" s="11" t="s">
        <v>133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3" t="s">
        <v>14</v>
      </c>
      <c r="G48" s="212"/>
      <c r="H48" s="11" t="s">
        <v>25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7"/>
      <c r="E49" s="9" t="s">
        <v>7</v>
      </c>
      <c r="F49" s="10" t="s">
        <v>12</v>
      </c>
      <c r="G49" s="212"/>
      <c r="H49" s="11" t="s">
        <v>135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20" t="s">
        <v>72</v>
      </c>
      <c r="F50" s="10" t="s">
        <v>12</v>
      </c>
      <c r="G50" s="213"/>
      <c r="H50" s="11" t="s">
        <v>55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44898</v>
      </c>
      <c r="C52" s="5" t="s">
        <v>66</v>
      </c>
      <c r="D52" s="46" t="s">
        <v>952</v>
      </c>
      <c r="E52" s="9" t="s">
        <v>317</v>
      </c>
      <c r="F52" s="13"/>
      <c r="G52" s="205" t="s">
        <v>32</v>
      </c>
      <c r="H52" s="11"/>
      <c r="I52" s="203" t="s">
        <v>18</v>
      </c>
      <c r="J52" s="17">
        <v>21786</v>
      </c>
      <c r="K52" s="50">
        <f>SUM(K44,J52)</f>
        <v>136620</v>
      </c>
    </row>
    <row r="53" spans="1:11" ht="21" customHeight="1" x14ac:dyDescent="0.3">
      <c r="A53" s="189"/>
      <c r="B53" s="7"/>
      <c r="C53" s="8"/>
      <c r="D53" s="46" t="s">
        <v>536</v>
      </c>
      <c r="E53" s="9" t="s">
        <v>21</v>
      </c>
      <c r="F53" s="13"/>
      <c r="G53" s="196"/>
      <c r="H53" s="11"/>
      <c r="I53" s="193"/>
      <c r="J53" s="12"/>
      <c r="K53" s="47"/>
    </row>
    <row r="54" spans="1:11" ht="21" customHeight="1" x14ac:dyDescent="0.3">
      <c r="A54" s="189"/>
      <c r="B54" s="7"/>
      <c r="C54" s="8"/>
      <c r="D54" s="7"/>
      <c r="E54" s="9" t="s">
        <v>4</v>
      </c>
      <c r="F54" s="10" t="s">
        <v>12</v>
      </c>
      <c r="G54" s="196"/>
      <c r="H54" s="11" t="s">
        <v>17</v>
      </c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3" t="s">
        <v>14</v>
      </c>
      <c r="G55" s="196"/>
      <c r="H55" s="11" t="s">
        <v>27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0" t="s">
        <v>12</v>
      </c>
      <c r="G56" s="196"/>
      <c r="H56" s="11" t="s">
        <v>17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7"/>
      <c r="E57" s="9" t="s">
        <v>7</v>
      </c>
      <c r="F57" s="13" t="s">
        <v>14</v>
      </c>
      <c r="G57" s="196"/>
      <c r="H57" s="11" t="s">
        <v>27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3" t="s">
        <v>14</v>
      </c>
      <c r="G58" s="211"/>
      <c r="H58" s="11" t="s">
        <v>68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44899</v>
      </c>
      <c r="C60" s="5" t="s">
        <v>104</v>
      </c>
      <c r="D60" s="46" t="s">
        <v>953</v>
      </c>
      <c r="E60" s="9" t="s">
        <v>317</v>
      </c>
      <c r="F60" s="13"/>
      <c r="G60" s="205" t="s">
        <v>32</v>
      </c>
      <c r="H60" s="11"/>
      <c r="I60" s="203" t="s">
        <v>759</v>
      </c>
      <c r="J60" s="17">
        <v>40150</v>
      </c>
      <c r="K60" s="50">
        <f>SUM(K52,J60)</f>
        <v>176770</v>
      </c>
    </row>
    <row r="61" spans="1:11" ht="21" customHeight="1" x14ac:dyDescent="0.3">
      <c r="A61" s="189"/>
      <c r="B61" s="7"/>
      <c r="C61" s="8"/>
      <c r="D61" s="46" t="s">
        <v>954</v>
      </c>
      <c r="E61" s="9" t="s">
        <v>21</v>
      </c>
      <c r="F61" s="13" t="s">
        <v>14</v>
      </c>
      <c r="G61" s="196"/>
      <c r="H61" s="11" t="s">
        <v>88</v>
      </c>
      <c r="I61" s="193"/>
      <c r="J61" s="12"/>
      <c r="K61" s="47"/>
    </row>
    <row r="62" spans="1:11" ht="21" customHeight="1" x14ac:dyDescent="0.3">
      <c r="A62" s="189"/>
      <c r="B62" s="7"/>
      <c r="C62" s="8"/>
      <c r="D62" s="7"/>
      <c r="E62" s="9" t="s">
        <v>4</v>
      </c>
      <c r="F62" s="13" t="s">
        <v>14</v>
      </c>
      <c r="G62" s="196"/>
      <c r="H62" s="11" t="s">
        <v>48</v>
      </c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3" t="s">
        <v>14</v>
      </c>
      <c r="G63" s="196"/>
      <c r="H63" s="11" t="s">
        <v>16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0" t="s">
        <v>12</v>
      </c>
      <c r="G64" s="196"/>
      <c r="H64" s="11" t="s">
        <v>48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7"/>
      <c r="E65" s="9" t="s">
        <v>7</v>
      </c>
      <c r="F65" s="13" t="s">
        <v>14</v>
      </c>
      <c r="G65" s="196"/>
      <c r="H65" s="11" t="s">
        <v>16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3" t="s">
        <v>14</v>
      </c>
      <c r="G66" s="211"/>
      <c r="H66" s="11" t="s">
        <v>68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44899</v>
      </c>
      <c r="C68" s="5" t="s">
        <v>104</v>
      </c>
      <c r="D68" s="46" t="s">
        <v>955</v>
      </c>
      <c r="E68" s="9" t="s">
        <v>317</v>
      </c>
      <c r="F68" s="13"/>
      <c r="G68" s="206" t="s">
        <v>38</v>
      </c>
      <c r="H68" s="11"/>
      <c r="I68" s="203" t="s">
        <v>938</v>
      </c>
      <c r="J68" s="17">
        <v>9838</v>
      </c>
      <c r="K68" s="50">
        <f>SUM(K60,J68)</f>
        <v>186608</v>
      </c>
    </row>
    <row r="69" spans="1:11" ht="21" customHeight="1" x14ac:dyDescent="0.3">
      <c r="A69" s="189"/>
      <c r="B69" s="7"/>
      <c r="C69" s="8"/>
      <c r="D69" s="46" t="s">
        <v>654</v>
      </c>
      <c r="E69" s="9" t="s">
        <v>21</v>
      </c>
      <c r="F69" s="13"/>
      <c r="G69" s="212"/>
      <c r="H69" s="11"/>
      <c r="I69" s="193"/>
      <c r="J69" s="12"/>
      <c r="K69" s="47"/>
    </row>
    <row r="70" spans="1:11" ht="21" customHeight="1" x14ac:dyDescent="0.3">
      <c r="A70" s="189"/>
      <c r="B70" s="7"/>
      <c r="C70" s="8"/>
      <c r="D70" s="7"/>
      <c r="E70" s="9" t="s">
        <v>4</v>
      </c>
      <c r="F70" s="13" t="s">
        <v>14</v>
      </c>
      <c r="G70" s="212"/>
      <c r="H70" s="11" t="s">
        <v>56</v>
      </c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0" t="s">
        <v>12</v>
      </c>
      <c r="G71" s="212"/>
      <c r="H71" s="11" t="s">
        <v>68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0" t="s">
        <v>12</v>
      </c>
      <c r="G72" s="212"/>
      <c r="H72" s="11" t="s">
        <v>93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7"/>
      <c r="E73" s="9" t="s">
        <v>7</v>
      </c>
      <c r="F73" s="13" t="s">
        <v>14</v>
      </c>
      <c r="G73" s="212"/>
      <c r="H73" s="11" t="s">
        <v>68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13" t="s">
        <v>14</v>
      </c>
      <c r="G74" s="213"/>
      <c r="H74" s="11" t="s">
        <v>55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44899</v>
      </c>
      <c r="C76" s="5" t="s">
        <v>35</v>
      </c>
      <c r="D76" s="46" t="s">
        <v>956</v>
      </c>
      <c r="E76" s="9" t="s">
        <v>317</v>
      </c>
      <c r="F76" s="13"/>
      <c r="G76" s="205" t="s">
        <v>32</v>
      </c>
      <c r="H76" s="11"/>
      <c r="I76" s="203" t="s">
        <v>759</v>
      </c>
      <c r="J76" s="17">
        <v>36504</v>
      </c>
      <c r="K76" s="50">
        <f>SUM(K68,J76)</f>
        <v>223112</v>
      </c>
    </row>
    <row r="77" spans="1:11" ht="21" customHeight="1" x14ac:dyDescent="0.3">
      <c r="A77" s="189"/>
      <c r="B77" s="7"/>
      <c r="C77" s="8"/>
      <c r="D77" s="46" t="s">
        <v>957</v>
      </c>
      <c r="E77" s="9" t="s">
        <v>21</v>
      </c>
      <c r="F77" s="13"/>
      <c r="G77" s="196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7"/>
      <c r="E78" s="9" t="s">
        <v>4</v>
      </c>
      <c r="F78" s="13"/>
      <c r="G78" s="196"/>
      <c r="H78" s="11"/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0"/>
      <c r="G79" s="196"/>
      <c r="H79" s="11"/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3" t="s">
        <v>14</v>
      </c>
      <c r="G80" s="196"/>
      <c r="H80" s="11" t="s">
        <v>17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7"/>
      <c r="E81" s="9" t="s">
        <v>7</v>
      </c>
      <c r="F81" s="13" t="s">
        <v>14</v>
      </c>
      <c r="G81" s="196"/>
      <c r="H81" s="11" t="s">
        <v>45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13" t="s">
        <v>14</v>
      </c>
      <c r="G82" s="211"/>
      <c r="H82" s="11" t="s">
        <v>55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44899</v>
      </c>
      <c r="C84" s="5" t="s">
        <v>23</v>
      </c>
      <c r="D84" s="46" t="s">
        <v>958</v>
      </c>
      <c r="E84" s="9" t="s">
        <v>317</v>
      </c>
      <c r="F84" s="13"/>
      <c r="G84" s="202" t="s">
        <v>43</v>
      </c>
      <c r="H84" s="11"/>
      <c r="I84" s="203" t="s">
        <v>759</v>
      </c>
      <c r="J84" s="17">
        <v>1116</v>
      </c>
      <c r="K84" s="50">
        <f>SUM(K76,J84)</f>
        <v>224228</v>
      </c>
    </row>
    <row r="85" spans="1:11" ht="21" customHeight="1" x14ac:dyDescent="0.3">
      <c r="A85" s="189"/>
      <c r="B85" s="7"/>
      <c r="C85" s="8"/>
      <c r="D85" s="46" t="s">
        <v>959</v>
      </c>
      <c r="E85" s="9" t="s">
        <v>21</v>
      </c>
      <c r="F85" s="13"/>
      <c r="G85" s="214"/>
      <c r="H85" s="11"/>
      <c r="I85" s="193"/>
      <c r="J85" s="12"/>
      <c r="K85" s="47"/>
    </row>
    <row r="86" spans="1:11" ht="21" customHeight="1" x14ac:dyDescent="0.3">
      <c r="A86" s="189"/>
      <c r="B86" s="7"/>
      <c r="C86" s="8"/>
      <c r="D86" s="7"/>
      <c r="E86" s="9" t="s">
        <v>4</v>
      </c>
      <c r="F86" s="13"/>
      <c r="G86" s="214"/>
      <c r="H86" s="11"/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0" t="s">
        <v>12</v>
      </c>
      <c r="G87" s="214"/>
      <c r="H87" s="11" t="s">
        <v>960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0" t="s">
        <v>12</v>
      </c>
      <c r="G88" s="214"/>
      <c r="H88" s="11" t="s">
        <v>17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7"/>
      <c r="E89" s="9" t="s">
        <v>7</v>
      </c>
      <c r="F89" s="10" t="s">
        <v>12</v>
      </c>
      <c r="G89" s="214"/>
      <c r="H89" s="11" t="s">
        <v>45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10" t="s">
        <v>12</v>
      </c>
      <c r="G90" s="214"/>
      <c r="H90" s="11" t="s">
        <v>55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44900</v>
      </c>
      <c r="C92" s="5" t="s">
        <v>104</v>
      </c>
      <c r="D92" s="46" t="s">
        <v>961</v>
      </c>
      <c r="E92" s="9" t="s">
        <v>317</v>
      </c>
      <c r="F92" s="13"/>
      <c r="G92" s="202" t="s">
        <v>43</v>
      </c>
      <c r="H92" s="11"/>
      <c r="I92" s="203" t="s">
        <v>18</v>
      </c>
      <c r="J92" s="17">
        <v>5891</v>
      </c>
      <c r="K92" s="50">
        <f>SUM(K84,J92)</f>
        <v>230119</v>
      </c>
    </row>
    <row r="93" spans="1:11" ht="21" customHeight="1" x14ac:dyDescent="0.3">
      <c r="A93" s="189"/>
      <c r="B93" s="7"/>
      <c r="C93" s="8"/>
      <c r="D93" s="46" t="s">
        <v>538</v>
      </c>
      <c r="E93" s="9" t="s">
        <v>21</v>
      </c>
      <c r="F93" s="13" t="s">
        <v>14</v>
      </c>
      <c r="G93" s="214"/>
      <c r="H93" s="11" t="s">
        <v>960</v>
      </c>
      <c r="I93" s="193"/>
      <c r="J93" s="12"/>
      <c r="K93" s="47"/>
    </row>
    <row r="94" spans="1:11" ht="21" customHeight="1" x14ac:dyDescent="0.3">
      <c r="A94" s="189"/>
      <c r="B94" s="7"/>
      <c r="C94" s="8"/>
      <c r="D94" s="7"/>
      <c r="E94" s="9" t="s">
        <v>4</v>
      </c>
      <c r="F94" s="10" t="s">
        <v>12</v>
      </c>
      <c r="G94" s="214"/>
      <c r="H94" s="11" t="s">
        <v>13</v>
      </c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0" t="s">
        <v>12</v>
      </c>
      <c r="G95" s="214"/>
      <c r="H95" s="11" t="s">
        <v>135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0" t="s">
        <v>12</v>
      </c>
      <c r="G96" s="214"/>
      <c r="H96" s="11" t="s">
        <v>47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7"/>
      <c r="E97" s="9" t="s">
        <v>7</v>
      </c>
      <c r="F97" s="13" t="s">
        <v>14</v>
      </c>
      <c r="G97" s="214"/>
      <c r="H97" s="11" t="s">
        <v>135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20" t="s">
        <v>72</v>
      </c>
      <c r="F98" s="10" t="s">
        <v>12</v>
      </c>
      <c r="G98" s="214"/>
      <c r="H98" s="11" t="s">
        <v>55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26"/>
      <c r="F99" s="26"/>
      <c r="G99" s="26"/>
      <c r="H99" s="27"/>
      <c r="I99" s="26"/>
      <c r="J99" s="28"/>
      <c r="K99" s="53"/>
    </row>
    <row r="100" spans="1:11" ht="21" customHeight="1" x14ac:dyDescent="0.35">
      <c r="A100" s="188">
        <v>13</v>
      </c>
      <c r="B100" s="4">
        <v>44900</v>
      </c>
      <c r="C100" s="5" t="s">
        <v>35</v>
      </c>
      <c r="D100" s="46" t="s">
        <v>962</v>
      </c>
      <c r="E100" s="9" t="s">
        <v>317</v>
      </c>
      <c r="F100" s="13"/>
      <c r="G100" s="205" t="s">
        <v>32</v>
      </c>
      <c r="H100" s="11"/>
      <c r="I100" s="203" t="s">
        <v>18</v>
      </c>
      <c r="J100" s="17">
        <v>44208</v>
      </c>
      <c r="K100" s="50">
        <f>SUM(K92,J100)</f>
        <v>274327</v>
      </c>
    </row>
    <row r="101" spans="1:11" ht="21" customHeight="1" x14ac:dyDescent="0.3">
      <c r="A101" s="189"/>
      <c r="B101" s="7"/>
      <c r="C101" s="8"/>
      <c r="D101" s="46" t="s">
        <v>963</v>
      </c>
      <c r="E101" s="9" t="s">
        <v>21</v>
      </c>
      <c r="F101" s="13"/>
      <c r="G101" s="196"/>
      <c r="H101" s="11"/>
      <c r="I101" s="193"/>
      <c r="J101" s="12"/>
      <c r="K101" s="47"/>
    </row>
    <row r="102" spans="1:11" ht="21" customHeight="1" x14ac:dyDescent="0.3">
      <c r="A102" s="189"/>
      <c r="B102" s="7"/>
      <c r="C102" s="8"/>
      <c r="D102" s="7"/>
      <c r="E102" s="9" t="s">
        <v>4</v>
      </c>
      <c r="F102" s="13"/>
      <c r="G102" s="196"/>
      <c r="H102" s="11"/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3" t="s">
        <v>14</v>
      </c>
      <c r="G103" s="196"/>
      <c r="H103" s="11" t="s">
        <v>29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3" t="s">
        <v>14</v>
      </c>
      <c r="G104" s="196"/>
      <c r="H104" s="11" t="s">
        <v>56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7"/>
      <c r="E105" s="9" t="s">
        <v>7</v>
      </c>
      <c r="F105" s="13" t="s">
        <v>14</v>
      </c>
      <c r="G105" s="196"/>
      <c r="H105" s="11" t="s">
        <v>45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20" t="s">
        <v>72</v>
      </c>
      <c r="F106" s="13" t="s">
        <v>14</v>
      </c>
      <c r="G106" s="211"/>
      <c r="H106" s="11" t="s">
        <v>55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26"/>
      <c r="F107" s="26"/>
      <c r="G107" s="26"/>
      <c r="H107" s="27"/>
      <c r="I107" s="26"/>
      <c r="J107" s="28"/>
      <c r="K107" s="53"/>
    </row>
    <row r="108" spans="1:11" ht="21" customHeight="1" x14ac:dyDescent="0.35">
      <c r="A108" s="188">
        <v>14</v>
      </c>
      <c r="B108" s="4">
        <v>44900</v>
      </c>
      <c r="C108" s="5" t="s">
        <v>23</v>
      </c>
      <c r="D108" s="46" t="s">
        <v>965</v>
      </c>
      <c r="E108" s="9" t="s">
        <v>317</v>
      </c>
      <c r="F108" s="13"/>
      <c r="G108" s="205" t="s">
        <v>32</v>
      </c>
      <c r="H108" s="11"/>
      <c r="I108" s="203" t="s">
        <v>759</v>
      </c>
      <c r="J108" s="17">
        <v>35565</v>
      </c>
      <c r="K108" s="50">
        <f>SUM(K100,J108)</f>
        <v>309892</v>
      </c>
    </row>
    <row r="109" spans="1:11" ht="21" customHeight="1" x14ac:dyDescent="0.3">
      <c r="A109" s="189"/>
      <c r="B109" s="7"/>
      <c r="C109" s="8"/>
      <c r="D109" s="46" t="s">
        <v>964</v>
      </c>
      <c r="E109" s="9" t="s">
        <v>21</v>
      </c>
      <c r="F109" s="13"/>
      <c r="G109" s="196"/>
      <c r="H109" s="11"/>
      <c r="I109" s="193"/>
      <c r="J109" s="12"/>
      <c r="K109" s="47"/>
    </row>
    <row r="110" spans="1:11" ht="21" customHeight="1" x14ac:dyDescent="0.3">
      <c r="A110" s="189"/>
      <c r="B110" s="7"/>
      <c r="C110" s="8"/>
      <c r="D110" s="7"/>
      <c r="E110" s="9" t="s">
        <v>4</v>
      </c>
      <c r="F110" s="13" t="s">
        <v>14</v>
      </c>
      <c r="G110" s="196"/>
      <c r="H110" s="11" t="s">
        <v>45</v>
      </c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3" t="s">
        <v>14</v>
      </c>
      <c r="G111" s="196"/>
      <c r="H111" s="11" t="s">
        <v>48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0" t="s">
        <v>12</v>
      </c>
      <c r="G112" s="196"/>
      <c r="H112" s="11" t="s">
        <v>45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7"/>
      <c r="E113" s="9" t="s">
        <v>7</v>
      </c>
      <c r="F113" s="13" t="s">
        <v>14</v>
      </c>
      <c r="G113" s="196"/>
      <c r="H113" s="11" t="s">
        <v>48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20" t="s">
        <v>72</v>
      </c>
      <c r="F114" s="13" t="s">
        <v>14</v>
      </c>
      <c r="G114" s="211"/>
      <c r="H114" s="11" t="s">
        <v>55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15</v>
      </c>
      <c r="B116" s="4">
        <v>44900</v>
      </c>
      <c r="C116" s="5" t="s">
        <v>20</v>
      </c>
      <c r="D116" s="46" t="s">
        <v>966</v>
      </c>
      <c r="E116" s="9" t="s">
        <v>317</v>
      </c>
      <c r="F116" s="13"/>
      <c r="G116" s="205" t="s">
        <v>32</v>
      </c>
      <c r="H116" s="11"/>
      <c r="I116" s="203" t="s">
        <v>18</v>
      </c>
      <c r="J116" s="17">
        <v>25868</v>
      </c>
      <c r="K116" s="50">
        <f>SUM(K108,J116)</f>
        <v>335760</v>
      </c>
    </row>
    <row r="117" spans="1:11" ht="21" customHeight="1" x14ac:dyDescent="0.3">
      <c r="A117" s="189"/>
      <c r="B117" s="7"/>
      <c r="C117" s="8"/>
      <c r="D117" s="46" t="s">
        <v>967</v>
      </c>
      <c r="E117" s="9" t="s">
        <v>21</v>
      </c>
      <c r="F117" s="13"/>
      <c r="G117" s="196"/>
      <c r="H117" s="11"/>
      <c r="I117" s="193"/>
      <c r="J117" s="12"/>
      <c r="K117" s="47"/>
    </row>
    <row r="118" spans="1:11" ht="21" customHeight="1" x14ac:dyDescent="0.3">
      <c r="A118" s="189"/>
      <c r="B118" s="7"/>
      <c r="C118" s="8"/>
      <c r="D118" s="7"/>
      <c r="E118" s="9" t="s">
        <v>4</v>
      </c>
      <c r="F118" s="13" t="s">
        <v>14</v>
      </c>
      <c r="G118" s="196"/>
      <c r="H118" s="11" t="s">
        <v>52</v>
      </c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3" t="s">
        <v>14</v>
      </c>
      <c r="G119" s="196"/>
      <c r="H119" s="11" t="s">
        <v>17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3" t="s">
        <v>14</v>
      </c>
      <c r="G120" s="196"/>
      <c r="H120" s="11" t="s">
        <v>27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7"/>
      <c r="E121" s="9" t="s">
        <v>7</v>
      </c>
      <c r="F121" s="13" t="s">
        <v>14</v>
      </c>
      <c r="G121" s="196"/>
      <c r="H121" s="11" t="s">
        <v>63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20" t="s">
        <v>72</v>
      </c>
      <c r="F122" s="10" t="s">
        <v>12</v>
      </c>
      <c r="G122" s="211"/>
      <c r="H122" s="11" t="s">
        <v>55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26"/>
      <c r="F123" s="26"/>
      <c r="G123" s="26"/>
      <c r="H123" s="27"/>
      <c r="I123" s="26"/>
      <c r="J123" s="28"/>
      <c r="K123" s="53"/>
    </row>
    <row r="124" spans="1:11" ht="21" customHeight="1" x14ac:dyDescent="0.35">
      <c r="A124" s="188">
        <v>16</v>
      </c>
      <c r="B124" s="4">
        <v>44901</v>
      </c>
      <c r="C124" s="5" t="s">
        <v>104</v>
      </c>
      <c r="D124" s="46" t="s">
        <v>968</v>
      </c>
      <c r="E124" s="9" t="s">
        <v>317</v>
      </c>
      <c r="F124" s="13"/>
      <c r="G124" s="205" t="s">
        <v>32</v>
      </c>
      <c r="H124" s="11"/>
      <c r="I124" s="203" t="s">
        <v>938</v>
      </c>
      <c r="J124" s="17">
        <v>43870</v>
      </c>
      <c r="K124" s="50">
        <f>SUM(K116,J124)</f>
        <v>379630</v>
      </c>
    </row>
    <row r="125" spans="1:11" ht="21" customHeight="1" x14ac:dyDescent="0.3">
      <c r="A125" s="189"/>
      <c r="B125" s="7"/>
      <c r="C125" s="8"/>
      <c r="D125" s="46" t="s">
        <v>969</v>
      </c>
      <c r="E125" s="9" t="s">
        <v>21</v>
      </c>
      <c r="F125" s="13"/>
      <c r="G125" s="196"/>
      <c r="H125" s="11"/>
      <c r="I125" s="193"/>
      <c r="J125" s="12"/>
      <c r="K125" s="47"/>
    </row>
    <row r="126" spans="1:11" ht="21" customHeight="1" x14ac:dyDescent="0.3">
      <c r="A126" s="189"/>
      <c r="B126" s="7"/>
      <c r="C126" s="8"/>
      <c r="D126" s="7"/>
      <c r="E126" s="9" t="s">
        <v>4</v>
      </c>
      <c r="F126" s="13"/>
      <c r="G126" s="196"/>
      <c r="H126" s="11"/>
      <c r="I126" s="193"/>
      <c r="J126" s="12"/>
      <c r="K126" s="47"/>
    </row>
    <row r="127" spans="1:11" ht="21" customHeight="1" x14ac:dyDescent="0.3">
      <c r="A127" s="189"/>
      <c r="B127" s="7"/>
      <c r="C127" s="8"/>
      <c r="D127" s="9"/>
      <c r="E127" s="9" t="s">
        <v>5</v>
      </c>
      <c r="F127" s="13" t="s">
        <v>14</v>
      </c>
      <c r="G127" s="196"/>
      <c r="H127" s="11" t="s">
        <v>45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3" t="s">
        <v>14</v>
      </c>
      <c r="G128" s="196"/>
      <c r="H128" s="11" t="s">
        <v>44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7"/>
      <c r="E129" s="9" t="s">
        <v>7</v>
      </c>
      <c r="F129" s="13" t="s">
        <v>14</v>
      </c>
      <c r="G129" s="196"/>
      <c r="H129" s="11" t="s">
        <v>55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20" t="s">
        <v>72</v>
      </c>
      <c r="F130" s="13" t="s">
        <v>14</v>
      </c>
      <c r="G130" s="211"/>
      <c r="H130" s="11" t="s">
        <v>68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26"/>
      <c r="F131" s="26"/>
      <c r="G131" s="26"/>
      <c r="H131" s="27"/>
      <c r="I131" s="26"/>
      <c r="J131" s="28"/>
      <c r="K131" s="53"/>
    </row>
    <row r="132" spans="1:11" ht="21" customHeight="1" x14ac:dyDescent="0.35">
      <c r="A132" s="188">
        <v>17</v>
      </c>
      <c r="B132" s="4">
        <v>44901</v>
      </c>
      <c r="C132" s="5" t="s">
        <v>35</v>
      </c>
      <c r="D132" s="46" t="s">
        <v>970</v>
      </c>
      <c r="E132" s="9" t="s">
        <v>317</v>
      </c>
      <c r="F132" s="13"/>
      <c r="G132" s="202" t="s">
        <v>43</v>
      </c>
      <c r="H132" s="11"/>
      <c r="I132" s="203" t="s">
        <v>759</v>
      </c>
      <c r="J132" s="17">
        <v>7067</v>
      </c>
      <c r="K132" s="50">
        <f>SUM(K124,J132)</f>
        <v>386697</v>
      </c>
    </row>
    <row r="133" spans="1:11" ht="21" customHeight="1" x14ac:dyDescent="0.3">
      <c r="A133" s="189"/>
      <c r="B133" s="7"/>
      <c r="C133" s="8"/>
      <c r="D133" s="46" t="s">
        <v>971</v>
      </c>
      <c r="E133" s="9" t="s">
        <v>21</v>
      </c>
      <c r="F133" s="13"/>
      <c r="G133" s="214"/>
      <c r="H133" s="11"/>
      <c r="I133" s="193"/>
      <c r="J133" s="12"/>
      <c r="K133" s="47"/>
    </row>
    <row r="134" spans="1:11" ht="21" customHeight="1" x14ac:dyDescent="0.3">
      <c r="A134" s="189"/>
      <c r="B134" s="7"/>
      <c r="C134" s="8"/>
      <c r="D134" s="7"/>
      <c r="E134" s="9" t="s">
        <v>4</v>
      </c>
      <c r="F134" s="13" t="s">
        <v>14</v>
      </c>
      <c r="G134" s="214"/>
      <c r="H134" s="11" t="s">
        <v>17</v>
      </c>
      <c r="I134" s="193"/>
      <c r="J134" s="12"/>
      <c r="K134" s="47"/>
    </row>
    <row r="135" spans="1:11" ht="21" customHeight="1" x14ac:dyDescent="0.3">
      <c r="A135" s="189"/>
      <c r="B135" s="7"/>
      <c r="C135" s="8"/>
      <c r="D135" s="9"/>
      <c r="E135" s="9" t="s">
        <v>5</v>
      </c>
      <c r="F135" s="10" t="s">
        <v>12</v>
      </c>
      <c r="G135" s="214"/>
      <c r="H135" s="11" t="s">
        <v>45</v>
      </c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6</v>
      </c>
      <c r="F136" s="13" t="s">
        <v>14</v>
      </c>
      <c r="G136" s="214"/>
      <c r="H136" s="11" t="s">
        <v>86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7"/>
      <c r="E137" s="9" t="s">
        <v>7</v>
      </c>
      <c r="F137" s="10" t="s">
        <v>12</v>
      </c>
      <c r="G137" s="214"/>
      <c r="H137" s="11" t="s">
        <v>45</v>
      </c>
      <c r="I137" s="193"/>
      <c r="J137" s="12"/>
      <c r="K137" s="47"/>
    </row>
    <row r="138" spans="1:11" ht="21" customHeight="1" thickBot="1" x14ac:dyDescent="0.35">
      <c r="A138" s="201"/>
      <c r="B138" s="34"/>
      <c r="C138" s="19"/>
      <c r="D138" s="20"/>
      <c r="E138" s="20" t="s">
        <v>72</v>
      </c>
      <c r="F138" s="10" t="s">
        <v>12</v>
      </c>
      <c r="G138" s="214"/>
      <c r="H138" s="11" t="s">
        <v>68</v>
      </c>
      <c r="I138" s="204"/>
      <c r="J138" s="23"/>
      <c r="K138" s="51"/>
    </row>
    <row r="139" spans="1:11" ht="21" customHeight="1" thickTop="1" x14ac:dyDescent="0.3">
      <c r="A139" s="52"/>
      <c r="B139" s="40"/>
      <c r="C139" s="25"/>
      <c r="D139" s="26"/>
      <c r="E139" s="26"/>
      <c r="F139" s="26"/>
      <c r="G139" s="26"/>
      <c r="H139" s="27"/>
      <c r="I139" s="26"/>
      <c r="J139" s="28"/>
      <c r="K139" s="53"/>
    </row>
    <row r="140" spans="1:11" ht="21" customHeight="1" x14ac:dyDescent="0.35">
      <c r="A140" s="188">
        <v>18</v>
      </c>
      <c r="B140" s="4">
        <v>44902</v>
      </c>
      <c r="C140" s="5" t="s">
        <v>104</v>
      </c>
      <c r="D140" s="46" t="s">
        <v>972</v>
      </c>
      <c r="E140" s="9" t="s">
        <v>317</v>
      </c>
      <c r="F140" s="13"/>
      <c r="G140" s="202" t="s">
        <v>43</v>
      </c>
      <c r="H140" s="11"/>
      <c r="I140" s="203" t="s">
        <v>759</v>
      </c>
      <c r="J140" s="17">
        <v>5041</v>
      </c>
      <c r="K140" s="50">
        <f>SUM(K132,J140)</f>
        <v>391738</v>
      </c>
    </row>
    <row r="141" spans="1:11" ht="21" customHeight="1" x14ac:dyDescent="0.3">
      <c r="A141" s="189"/>
      <c r="B141" s="7"/>
      <c r="C141" s="8"/>
      <c r="D141" s="46" t="s">
        <v>973</v>
      </c>
      <c r="E141" s="9" t="s">
        <v>21</v>
      </c>
      <c r="F141" s="13" t="s">
        <v>14</v>
      </c>
      <c r="G141" s="214"/>
      <c r="H141" s="11" t="s">
        <v>775</v>
      </c>
      <c r="I141" s="193"/>
      <c r="J141" s="12"/>
      <c r="K141" s="47"/>
    </row>
    <row r="142" spans="1:11" ht="21" customHeight="1" x14ac:dyDescent="0.3">
      <c r="A142" s="189"/>
      <c r="B142" s="7"/>
      <c r="C142" s="8"/>
      <c r="D142" s="7"/>
      <c r="E142" s="9" t="s">
        <v>4</v>
      </c>
      <c r="F142" s="10" t="s">
        <v>12</v>
      </c>
      <c r="G142" s="214"/>
      <c r="H142" s="11" t="s">
        <v>17</v>
      </c>
      <c r="I142" s="193"/>
      <c r="J142" s="12"/>
      <c r="K142" s="47"/>
    </row>
    <row r="143" spans="1:11" ht="21" customHeight="1" x14ac:dyDescent="0.3">
      <c r="A143" s="189"/>
      <c r="B143" s="7"/>
      <c r="C143" s="8"/>
      <c r="D143" s="9"/>
      <c r="E143" s="9" t="s">
        <v>5</v>
      </c>
      <c r="F143" s="10" t="s">
        <v>12</v>
      </c>
      <c r="G143" s="214"/>
      <c r="H143" s="11" t="s">
        <v>47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6</v>
      </c>
      <c r="F144" s="10" t="s">
        <v>12</v>
      </c>
      <c r="G144" s="214"/>
      <c r="H144" s="11" t="s">
        <v>33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7"/>
      <c r="E145" s="9" t="s">
        <v>7</v>
      </c>
      <c r="F145" s="13" t="s">
        <v>14</v>
      </c>
      <c r="G145" s="214"/>
      <c r="H145" s="11" t="s">
        <v>47</v>
      </c>
      <c r="I145" s="193"/>
      <c r="J145" s="12"/>
      <c r="K145" s="47"/>
    </row>
    <row r="146" spans="1:11" ht="21" customHeight="1" thickBot="1" x14ac:dyDescent="0.35">
      <c r="A146" s="201"/>
      <c r="B146" s="34"/>
      <c r="C146" s="19"/>
      <c r="D146" s="20"/>
      <c r="E146" s="20" t="s">
        <v>72</v>
      </c>
      <c r="F146" s="10" t="s">
        <v>12</v>
      </c>
      <c r="G146" s="214"/>
      <c r="H146" s="11" t="s">
        <v>68</v>
      </c>
      <c r="I146" s="204"/>
      <c r="J146" s="23"/>
      <c r="K146" s="51"/>
    </row>
    <row r="147" spans="1:11" ht="21" customHeight="1" thickTop="1" x14ac:dyDescent="0.3">
      <c r="A147" s="52"/>
      <c r="B147" s="40"/>
      <c r="C147" s="25"/>
      <c r="D147" s="26"/>
      <c r="E147" s="26"/>
      <c r="F147" s="26"/>
      <c r="G147" s="26"/>
      <c r="H147" s="27"/>
      <c r="I147" s="26"/>
      <c r="J147" s="28"/>
      <c r="K147" s="53"/>
    </row>
    <row r="148" spans="1:11" ht="21" customHeight="1" x14ac:dyDescent="0.35">
      <c r="A148" s="188">
        <v>19</v>
      </c>
      <c r="B148" s="4">
        <v>44902</v>
      </c>
      <c r="C148" s="5" t="s">
        <v>35</v>
      </c>
      <c r="D148" s="46" t="s">
        <v>974</v>
      </c>
      <c r="E148" s="9" t="s">
        <v>317</v>
      </c>
      <c r="F148" s="10" t="s">
        <v>12</v>
      </c>
      <c r="G148" s="205" t="s">
        <v>32</v>
      </c>
      <c r="H148" s="11" t="s">
        <v>606</v>
      </c>
      <c r="I148" s="203" t="s">
        <v>759</v>
      </c>
      <c r="J148" s="17">
        <v>24914</v>
      </c>
      <c r="K148" s="50">
        <f>SUM(K140,J148)</f>
        <v>416652</v>
      </c>
    </row>
    <row r="149" spans="1:11" ht="21" customHeight="1" x14ac:dyDescent="0.3">
      <c r="A149" s="189"/>
      <c r="B149" s="7"/>
      <c r="C149" s="8"/>
      <c r="D149" s="46" t="s">
        <v>58</v>
      </c>
      <c r="E149" s="9" t="s">
        <v>21</v>
      </c>
      <c r="F149" s="13" t="s">
        <v>14</v>
      </c>
      <c r="G149" s="196"/>
      <c r="H149" s="11" t="s">
        <v>142</v>
      </c>
      <c r="I149" s="193"/>
      <c r="J149" s="12"/>
      <c r="K149" s="47"/>
    </row>
    <row r="150" spans="1:11" ht="21" customHeight="1" x14ac:dyDescent="0.3">
      <c r="A150" s="189"/>
      <c r="B150" s="7"/>
      <c r="C150" s="8"/>
      <c r="D150" s="7"/>
      <c r="E150" s="9" t="s">
        <v>4</v>
      </c>
      <c r="F150" s="13" t="s">
        <v>14</v>
      </c>
      <c r="G150" s="196"/>
      <c r="H150" s="11" t="s">
        <v>57</v>
      </c>
      <c r="I150" s="193"/>
      <c r="J150" s="12"/>
      <c r="K150" s="47"/>
    </row>
    <row r="151" spans="1:11" ht="21" customHeight="1" x14ac:dyDescent="0.3">
      <c r="A151" s="189"/>
      <c r="B151" s="7"/>
      <c r="C151" s="8"/>
      <c r="D151" s="9"/>
      <c r="E151" s="9" t="s">
        <v>5</v>
      </c>
      <c r="F151" s="13" t="s">
        <v>14</v>
      </c>
      <c r="G151" s="196"/>
      <c r="H151" s="11" t="s">
        <v>33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6</v>
      </c>
      <c r="F152" s="10" t="s">
        <v>12</v>
      </c>
      <c r="G152" s="196"/>
      <c r="H152" s="11" t="s">
        <v>57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7"/>
      <c r="E153" s="9" t="s">
        <v>7</v>
      </c>
      <c r="F153" s="10" t="s">
        <v>12</v>
      </c>
      <c r="G153" s="196"/>
      <c r="H153" s="11" t="s">
        <v>144</v>
      </c>
      <c r="I153" s="193"/>
      <c r="J153" s="12"/>
      <c r="K153" s="47"/>
    </row>
    <row r="154" spans="1:11" ht="21" customHeight="1" thickBot="1" x14ac:dyDescent="0.35">
      <c r="A154" s="201"/>
      <c r="B154" s="34"/>
      <c r="C154" s="19"/>
      <c r="D154" s="20"/>
      <c r="E154" s="20" t="s">
        <v>72</v>
      </c>
      <c r="F154" s="13" t="s">
        <v>14</v>
      </c>
      <c r="G154" s="211"/>
      <c r="H154" s="11" t="s">
        <v>68</v>
      </c>
      <c r="I154" s="204"/>
      <c r="J154" s="23"/>
      <c r="K154" s="51"/>
    </row>
    <row r="155" spans="1:11" ht="21" customHeight="1" thickTop="1" x14ac:dyDescent="0.3">
      <c r="A155" s="52"/>
      <c r="B155" s="40"/>
      <c r="C155" s="25"/>
      <c r="D155" s="26"/>
      <c r="E155" s="26"/>
      <c r="F155" s="26"/>
      <c r="G155" s="26"/>
      <c r="H155" s="27"/>
      <c r="I155" s="26"/>
      <c r="J155" s="28"/>
      <c r="K155" s="53"/>
    </row>
    <row r="156" spans="1:11" ht="21" customHeight="1" x14ac:dyDescent="0.35">
      <c r="A156" s="188">
        <v>20</v>
      </c>
      <c r="B156" s="4">
        <v>44903</v>
      </c>
      <c r="C156" s="5" t="s">
        <v>104</v>
      </c>
      <c r="D156" s="46" t="s">
        <v>955</v>
      </c>
      <c r="E156" s="9" t="s">
        <v>317</v>
      </c>
      <c r="F156" s="10"/>
      <c r="G156" s="202" t="s">
        <v>43</v>
      </c>
      <c r="H156" s="11"/>
      <c r="I156" s="203" t="s">
        <v>18</v>
      </c>
      <c r="J156" s="17">
        <v>4118</v>
      </c>
      <c r="K156" s="50">
        <f>SUM(K148,J156)</f>
        <v>420770</v>
      </c>
    </row>
    <row r="157" spans="1:11" ht="21" customHeight="1" x14ac:dyDescent="0.3">
      <c r="A157" s="189"/>
      <c r="B157" s="7"/>
      <c r="C157" s="8"/>
      <c r="D157" s="46" t="s">
        <v>654</v>
      </c>
      <c r="E157" s="9" t="s">
        <v>21</v>
      </c>
      <c r="F157" s="13"/>
      <c r="G157" s="214"/>
      <c r="H157" s="11"/>
      <c r="I157" s="193"/>
      <c r="J157" s="12"/>
      <c r="K157" s="47"/>
    </row>
    <row r="158" spans="1:11" ht="21" customHeight="1" x14ac:dyDescent="0.3">
      <c r="A158" s="189"/>
      <c r="B158" s="7"/>
      <c r="C158" s="8"/>
      <c r="D158" s="7"/>
      <c r="E158" s="9" t="s">
        <v>4</v>
      </c>
      <c r="F158" s="10" t="s">
        <v>12</v>
      </c>
      <c r="G158" s="214"/>
      <c r="H158" s="11" t="s">
        <v>17</v>
      </c>
      <c r="I158" s="193"/>
      <c r="J158" s="12"/>
      <c r="K158" s="47"/>
    </row>
    <row r="159" spans="1:11" ht="21" customHeight="1" x14ac:dyDescent="0.3">
      <c r="A159" s="189"/>
      <c r="B159" s="7"/>
      <c r="C159" s="8"/>
      <c r="D159" s="9"/>
      <c r="E159" s="9" t="s">
        <v>5</v>
      </c>
      <c r="F159" s="13" t="s">
        <v>14</v>
      </c>
      <c r="G159" s="214"/>
      <c r="H159" s="11" t="s">
        <v>775</v>
      </c>
      <c r="I159" s="193"/>
      <c r="J159" s="12"/>
      <c r="K159" s="47"/>
    </row>
    <row r="160" spans="1:11" ht="21" customHeight="1" x14ac:dyDescent="0.3">
      <c r="A160" s="189"/>
      <c r="B160" s="7"/>
      <c r="C160" s="8"/>
      <c r="D160" s="9"/>
      <c r="E160" s="9" t="s">
        <v>6</v>
      </c>
      <c r="F160" s="10" t="s">
        <v>12</v>
      </c>
      <c r="G160" s="214"/>
      <c r="H160" s="11" t="s">
        <v>86</v>
      </c>
      <c r="I160" s="193"/>
      <c r="J160" s="12"/>
      <c r="K160" s="47"/>
    </row>
    <row r="161" spans="1:11" ht="21" customHeight="1" x14ac:dyDescent="0.3">
      <c r="A161" s="189"/>
      <c r="B161" s="7"/>
      <c r="C161" s="8"/>
      <c r="D161" s="7"/>
      <c r="E161" s="9" t="s">
        <v>7</v>
      </c>
      <c r="F161" s="10" t="s">
        <v>12</v>
      </c>
      <c r="G161" s="214"/>
      <c r="H161" s="11" t="s">
        <v>47</v>
      </c>
      <c r="I161" s="193"/>
      <c r="J161" s="12"/>
      <c r="K161" s="47"/>
    </row>
    <row r="162" spans="1:11" ht="21" customHeight="1" thickBot="1" x14ac:dyDescent="0.35">
      <c r="A162" s="201"/>
      <c r="B162" s="34"/>
      <c r="C162" s="19"/>
      <c r="D162" s="20"/>
      <c r="E162" s="20" t="s">
        <v>72</v>
      </c>
      <c r="F162" s="10" t="s">
        <v>12</v>
      </c>
      <c r="G162" s="214"/>
      <c r="H162" s="11" t="s">
        <v>68</v>
      </c>
      <c r="I162" s="204"/>
      <c r="J162" s="23"/>
      <c r="K162" s="51"/>
    </row>
    <row r="163" spans="1:11" ht="21" customHeight="1" thickTop="1" x14ac:dyDescent="0.3">
      <c r="A163" s="52"/>
      <c r="B163" s="40"/>
      <c r="C163" s="25"/>
      <c r="D163" s="26"/>
      <c r="E163" s="26"/>
      <c r="F163" s="26"/>
      <c r="G163" s="26"/>
      <c r="H163" s="27"/>
      <c r="I163" s="26"/>
      <c r="J163" s="28"/>
      <c r="K163" s="53"/>
    </row>
    <row r="164" spans="1:11" ht="21" customHeight="1" x14ac:dyDescent="0.35">
      <c r="A164" s="188">
        <v>21</v>
      </c>
      <c r="B164" s="4">
        <v>44903</v>
      </c>
      <c r="C164" s="5" t="s">
        <v>35</v>
      </c>
      <c r="D164" s="46" t="s">
        <v>975</v>
      </c>
      <c r="E164" s="9" t="s">
        <v>317</v>
      </c>
      <c r="F164" s="10"/>
      <c r="G164" s="205" t="s">
        <v>32</v>
      </c>
      <c r="H164" s="11"/>
      <c r="I164" s="203" t="s">
        <v>759</v>
      </c>
      <c r="J164" s="17">
        <v>42056</v>
      </c>
      <c r="K164" s="50">
        <f>SUM(K156,J164)</f>
        <v>462826</v>
      </c>
    </row>
    <row r="165" spans="1:11" ht="21" customHeight="1" x14ac:dyDescent="0.3">
      <c r="A165" s="189"/>
      <c r="B165" s="7"/>
      <c r="C165" s="8"/>
      <c r="D165" s="46" t="s">
        <v>380</v>
      </c>
      <c r="E165" s="9" t="s">
        <v>21</v>
      </c>
      <c r="F165" s="13"/>
      <c r="G165" s="196"/>
      <c r="H165" s="11"/>
      <c r="I165" s="193"/>
      <c r="J165" s="12"/>
      <c r="K165" s="47"/>
    </row>
    <row r="166" spans="1:11" ht="21" customHeight="1" x14ac:dyDescent="0.3">
      <c r="A166" s="189"/>
      <c r="B166" s="7"/>
      <c r="C166" s="8"/>
      <c r="D166" s="7"/>
      <c r="E166" s="9" t="s">
        <v>4</v>
      </c>
      <c r="F166" s="10"/>
      <c r="G166" s="196"/>
      <c r="H166" s="11"/>
      <c r="I166" s="193"/>
      <c r="J166" s="12"/>
      <c r="K166" s="47"/>
    </row>
    <row r="167" spans="1:11" ht="21" customHeight="1" x14ac:dyDescent="0.3">
      <c r="A167" s="189"/>
      <c r="B167" s="7"/>
      <c r="C167" s="8"/>
      <c r="D167" s="9"/>
      <c r="E167" s="9" t="s">
        <v>5</v>
      </c>
      <c r="F167" s="13" t="s">
        <v>14</v>
      </c>
      <c r="G167" s="196"/>
      <c r="H167" s="11" t="s">
        <v>63</v>
      </c>
      <c r="I167" s="193"/>
      <c r="J167" s="12"/>
      <c r="K167" s="47"/>
    </row>
    <row r="168" spans="1:11" ht="21" customHeight="1" x14ac:dyDescent="0.3">
      <c r="A168" s="189"/>
      <c r="B168" s="7"/>
      <c r="C168" s="8"/>
      <c r="D168" s="9"/>
      <c r="E168" s="9" t="s">
        <v>6</v>
      </c>
      <c r="F168" s="13" t="s">
        <v>14</v>
      </c>
      <c r="G168" s="196"/>
      <c r="H168" s="11" t="s">
        <v>48</v>
      </c>
      <c r="I168" s="193"/>
      <c r="J168" s="12"/>
      <c r="K168" s="47"/>
    </row>
    <row r="169" spans="1:11" ht="21" customHeight="1" x14ac:dyDescent="0.3">
      <c r="A169" s="189"/>
      <c r="B169" s="7"/>
      <c r="C169" s="8"/>
      <c r="D169" s="7"/>
      <c r="E169" s="9" t="s">
        <v>7</v>
      </c>
      <c r="F169" s="13" t="s">
        <v>14</v>
      </c>
      <c r="G169" s="196"/>
      <c r="H169" s="11" t="s">
        <v>65</v>
      </c>
      <c r="I169" s="193"/>
      <c r="J169" s="12"/>
      <c r="K169" s="47"/>
    </row>
    <row r="170" spans="1:11" ht="21" customHeight="1" thickBot="1" x14ac:dyDescent="0.35">
      <c r="A170" s="201"/>
      <c r="B170" s="34"/>
      <c r="C170" s="19"/>
      <c r="D170" s="20"/>
      <c r="E170" s="20" t="s">
        <v>72</v>
      </c>
      <c r="F170" s="13" t="s">
        <v>14</v>
      </c>
      <c r="G170" s="211"/>
      <c r="H170" s="11" t="s">
        <v>68</v>
      </c>
      <c r="I170" s="204"/>
      <c r="J170" s="23"/>
      <c r="K170" s="51"/>
    </row>
    <row r="171" spans="1:11" ht="21" customHeight="1" thickTop="1" x14ac:dyDescent="0.3">
      <c r="A171" s="52"/>
      <c r="B171" s="40"/>
      <c r="C171" s="25"/>
      <c r="D171" s="26"/>
      <c r="E171" s="26"/>
      <c r="F171" s="26"/>
      <c r="G171" s="26"/>
      <c r="H171" s="27"/>
      <c r="I171" s="26"/>
      <c r="J171" s="28"/>
      <c r="K171" s="53"/>
    </row>
    <row r="172" spans="1:11" ht="21" customHeight="1" x14ac:dyDescent="0.35">
      <c r="A172" s="188">
        <v>22</v>
      </c>
      <c r="B172" s="4">
        <v>44903</v>
      </c>
      <c r="C172" s="5" t="s">
        <v>23</v>
      </c>
      <c r="D172" s="46" t="s">
        <v>976</v>
      </c>
      <c r="E172" s="9" t="s">
        <v>317</v>
      </c>
      <c r="F172" s="10"/>
      <c r="G172" s="202" t="s">
        <v>43</v>
      </c>
      <c r="H172" s="11"/>
      <c r="I172" s="203" t="s">
        <v>759</v>
      </c>
      <c r="J172" s="17">
        <v>2796</v>
      </c>
      <c r="K172" s="50">
        <f>SUM(K164,J172)</f>
        <v>465622</v>
      </c>
    </row>
    <row r="173" spans="1:11" ht="21" customHeight="1" x14ac:dyDescent="0.3">
      <c r="A173" s="189"/>
      <c r="B173" s="7"/>
      <c r="C173" s="8"/>
      <c r="D173" s="46" t="s">
        <v>977</v>
      </c>
      <c r="E173" s="9" t="s">
        <v>21</v>
      </c>
      <c r="F173" s="13"/>
      <c r="G173" s="214"/>
      <c r="H173" s="11"/>
      <c r="I173" s="193"/>
      <c r="J173" s="12"/>
      <c r="K173" s="47"/>
    </row>
    <row r="174" spans="1:11" ht="21" customHeight="1" x14ac:dyDescent="0.3">
      <c r="A174" s="189"/>
      <c r="B174" s="7"/>
      <c r="C174" s="8"/>
      <c r="D174" s="7"/>
      <c r="E174" s="9" t="s">
        <v>4</v>
      </c>
      <c r="F174" s="10" t="s">
        <v>12</v>
      </c>
      <c r="G174" s="214"/>
      <c r="H174" s="11" t="s">
        <v>848</v>
      </c>
      <c r="I174" s="193"/>
      <c r="J174" s="12"/>
      <c r="K174" s="47"/>
    </row>
    <row r="175" spans="1:11" ht="21" customHeight="1" x14ac:dyDescent="0.3">
      <c r="A175" s="189"/>
      <c r="B175" s="7"/>
      <c r="C175" s="8"/>
      <c r="D175" s="9"/>
      <c r="E175" s="9" t="s">
        <v>5</v>
      </c>
      <c r="F175" s="10" t="s">
        <v>12</v>
      </c>
      <c r="G175" s="214"/>
      <c r="H175" s="11" t="s">
        <v>142</v>
      </c>
      <c r="I175" s="193"/>
      <c r="J175" s="12"/>
      <c r="K175" s="47"/>
    </row>
    <row r="176" spans="1:11" ht="21" customHeight="1" x14ac:dyDescent="0.3">
      <c r="A176" s="189"/>
      <c r="B176" s="7"/>
      <c r="C176" s="8"/>
      <c r="D176" s="9"/>
      <c r="E176" s="9" t="s">
        <v>6</v>
      </c>
      <c r="F176" s="10" t="s">
        <v>12</v>
      </c>
      <c r="G176" s="214"/>
      <c r="H176" s="11" t="s">
        <v>63</v>
      </c>
      <c r="I176" s="193"/>
      <c r="J176" s="12"/>
      <c r="K176" s="47"/>
    </row>
    <row r="177" spans="1:11" ht="21" customHeight="1" x14ac:dyDescent="0.3">
      <c r="A177" s="189"/>
      <c r="B177" s="7"/>
      <c r="C177" s="8"/>
      <c r="D177" s="7"/>
      <c r="E177" s="9" t="s">
        <v>7</v>
      </c>
      <c r="F177" s="10" t="s">
        <v>12</v>
      </c>
      <c r="G177" s="214"/>
      <c r="H177" s="11" t="s">
        <v>47</v>
      </c>
      <c r="I177" s="193"/>
      <c r="J177" s="12"/>
      <c r="K177" s="47"/>
    </row>
    <row r="178" spans="1:11" ht="21" customHeight="1" thickBot="1" x14ac:dyDescent="0.35">
      <c r="A178" s="201"/>
      <c r="B178" s="34"/>
      <c r="C178" s="19"/>
      <c r="D178" s="20"/>
      <c r="E178" s="20" t="s">
        <v>72</v>
      </c>
      <c r="F178" s="13" t="s">
        <v>14</v>
      </c>
      <c r="G178" s="214"/>
      <c r="H178" s="11" t="s">
        <v>55</v>
      </c>
      <c r="I178" s="204"/>
      <c r="J178" s="23"/>
      <c r="K178" s="51"/>
    </row>
    <row r="179" spans="1:11" ht="21" customHeight="1" thickTop="1" x14ac:dyDescent="0.3">
      <c r="A179" s="52"/>
      <c r="B179" s="40"/>
      <c r="C179" s="25"/>
      <c r="D179" s="26"/>
      <c r="E179" s="26"/>
      <c r="F179" s="26"/>
      <c r="G179" s="26"/>
      <c r="H179" s="27"/>
      <c r="I179" s="26"/>
      <c r="J179" s="28"/>
      <c r="K179" s="53"/>
    </row>
    <row r="180" spans="1:11" ht="21" customHeight="1" x14ac:dyDescent="0.35">
      <c r="A180" s="188">
        <v>23</v>
      </c>
      <c r="B180" s="4">
        <v>44904</v>
      </c>
      <c r="C180" s="5" t="s">
        <v>104</v>
      </c>
      <c r="D180" s="46" t="s">
        <v>978</v>
      </c>
      <c r="E180" s="9" t="s">
        <v>317</v>
      </c>
      <c r="F180" s="10"/>
      <c r="G180" s="202" t="s">
        <v>43</v>
      </c>
      <c r="H180" s="11"/>
      <c r="I180" s="203" t="s">
        <v>938</v>
      </c>
      <c r="J180" s="17">
        <v>1138</v>
      </c>
      <c r="K180" s="50">
        <f>SUM(K172,J180)</f>
        <v>466760</v>
      </c>
    </row>
    <row r="181" spans="1:11" ht="21" customHeight="1" x14ac:dyDescent="0.3">
      <c r="A181" s="189"/>
      <c r="B181" s="7"/>
      <c r="C181" s="8"/>
      <c r="D181" s="46" t="s">
        <v>628</v>
      </c>
      <c r="E181" s="9" t="s">
        <v>21</v>
      </c>
      <c r="F181" s="13"/>
      <c r="G181" s="214"/>
      <c r="H181" s="11"/>
      <c r="I181" s="193"/>
      <c r="J181" s="12"/>
      <c r="K181" s="47"/>
    </row>
    <row r="182" spans="1:11" ht="21" customHeight="1" x14ac:dyDescent="0.3">
      <c r="A182" s="189"/>
      <c r="B182" s="7"/>
      <c r="C182" s="8"/>
      <c r="D182" s="7"/>
      <c r="E182" s="9" t="s">
        <v>4</v>
      </c>
      <c r="F182" s="10"/>
      <c r="G182" s="214"/>
      <c r="H182" s="11"/>
      <c r="I182" s="193"/>
      <c r="J182" s="12"/>
      <c r="K182" s="47"/>
    </row>
    <row r="183" spans="1:11" ht="21" customHeight="1" x14ac:dyDescent="0.3">
      <c r="A183" s="189"/>
      <c r="B183" s="7"/>
      <c r="C183" s="8"/>
      <c r="D183" s="9"/>
      <c r="E183" s="9" t="s">
        <v>5</v>
      </c>
      <c r="F183" s="10" t="s">
        <v>12</v>
      </c>
      <c r="G183" s="214"/>
      <c r="H183" s="11" t="s">
        <v>848</v>
      </c>
      <c r="I183" s="193"/>
      <c r="J183" s="12"/>
      <c r="K183" s="47"/>
    </row>
    <row r="184" spans="1:11" ht="21" customHeight="1" x14ac:dyDescent="0.3">
      <c r="A184" s="189"/>
      <c r="B184" s="7"/>
      <c r="C184" s="8"/>
      <c r="D184" s="9"/>
      <c r="E184" s="9" t="s">
        <v>6</v>
      </c>
      <c r="F184" s="10" t="s">
        <v>12</v>
      </c>
      <c r="G184" s="214"/>
      <c r="H184" s="11" t="s">
        <v>13</v>
      </c>
      <c r="I184" s="193"/>
      <c r="J184" s="12"/>
      <c r="K184" s="47"/>
    </row>
    <row r="185" spans="1:11" ht="21" customHeight="1" x14ac:dyDescent="0.3">
      <c r="A185" s="189"/>
      <c r="B185" s="7"/>
      <c r="C185" s="8"/>
      <c r="D185" s="7"/>
      <c r="E185" s="9" t="s">
        <v>7</v>
      </c>
      <c r="F185" s="10" t="s">
        <v>12</v>
      </c>
      <c r="G185" s="214"/>
      <c r="H185" s="11" t="s">
        <v>135</v>
      </c>
      <c r="I185" s="193"/>
      <c r="J185" s="12"/>
      <c r="K185" s="47"/>
    </row>
    <row r="186" spans="1:11" ht="21" customHeight="1" thickBot="1" x14ac:dyDescent="0.35">
      <c r="A186" s="201"/>
      <c r="B186" s="34"/>
      <c r="C186" s="19"/>
      <c r="D186" s="20"/>
      <c r="E186" s="20" t="s">
        <v>72</v>
      </c>
      <c r="F186" s="10" t="s">
        <v>12</v>
      </c>
      <c r="G186" s="214"/>
      <c r="H186" s="11" t="s">
        <v>55</v>
      </c>
      <c r="I186" s="204"/>
      <c r="J186" s="23"/>
      <c r="K186" s="51"/>
    </row>
    <row r="187" spans="1:11" ht="21" customHeight="1" thickTop="1" x14ac:dyDescent="0.3">
      <c r="A187" s="52"/>
      <c r="B187" s="40"/>
      <c r="C187" s="25"/>
      <c r="D187" s="26"/>
      <c r="E187" s="26"/>
      <c r="F187" s="26"/>
      <c r="G187" s="26"/>
      <c r="H187" s="27"/>
      <c r="I187" s="26"/>
      <c r="J187" s="28"/>
      <c r="K187" s="53"/>
    </row>
    <row r="188" spans="1:11" ht="21" customHeight="1" x14ac:dyDescent="0.35">
      <c r="A188" s="188">
        <v>24</v>
      </c>
      <c r="B188" s="4">
        <v>44904</v>
      </c>
      <c r="C188" s="5" t="s">
        <v>35</v>
      </c>
      <c r="D188" s="46" t="s">
        <v>979</v>
      </c>
      <c r="E188" s="9" t="s">
        <v>317</v>
      </c>
      <c r="F188" s="10"/>
      <c r="G188" s="206" t="s">
        <v>38</v>
      </c>
      <c r="H188" s="11"/>
      <c r="I188" s="203" t="s">
        <v>938</v>
      </c>
      <c r="J188" s="17">
        <v>11612</v>
      </c>
      <c r="K188" s="50">
        <f>SUM(K180,J188)</f>
        <v>478372</v>
      </c>
    </row>
    <row r="189" spans="1:11" ht="21" customHeight="1" x14ac:dyDescent="0.3">
      <c r="A189" s="189"/>
      <c r="B189" s="7"/>
      <c r="C189" s="8"/>
      <c r="D189" s="46" t="s">
        <v>656</v>
      </c>
      <c r="E189" s="9" t="s">
        <v>21</v>
      </c>
      <c r="F189" s="10" t="s">
        <v>12</v>
      </c>
      <c r="G189" s="212"/>
      <c r="H189" s="11" t="s">
        <v>48</v>
      </c>
      <c r="I189" s="193"/>
      <c r="J189" s="12"/>
      <c r="K189" s="47"/>
    </row>
    <row r="190" spans="1:11" ht="21" customHeight="1" x14ac:dyDescent="0.3">
      <c r="A190" s="189"/>
      <c r="B190" s="7"/>
      <c r="C190" s="8"/>
      <c r="D190" s="7"/>
      <c r="E190" s="9" t="s">
        <v>4</v>
      </c>
      <c r="F190" s="10" t="s">
        <v>12</v>
      </c>
      <c r="G190" s="212"/>
      <c r="H190" s="11" t="s">
        <v>47</v>
      </c>
      <c r="I190" s="193"/>
      <c r="J190" s="12"/>
      <c r="K190" s="47"/>
    </row>
    <row r="191" spans="1:11" ht="21" customHeight="1" x14ac:dyDescent="0.3">
      <c r="A191" s="189"/>
      <c r="B191" s="7"/>
      <c r="C191" s="8"/>
      <c r="D191" s="9"/>
      <c r="E191" s="9" t="s">
        <v>5</v>
      </c>
      <c r="F191" s="10" t="s">
        <v>12</v>
      </c>
      <c r="G191" s="212"/>
      <c r="H191" s="11" t="s">
        <v>88</v>
      </c>
      <c r="I191" s="193"/>
      <c r="J191" s="12"/>
      <c r="K191" s="47"/>
    </row>
    <row r="192" spans="1:11" ht="21" customHeight="1" x14ac:dyDescent="0.3">
      <c r="A192" s="189"/>
      <c r="B192" s="7"/>
      <c r="C192" s="8"/>
      <c r="D192" s="9"/>
      <c r="E192" s="9" t="s">
        <v>6</v>
      </c>
      <c r="F192" s="13" t="s">
        <v>14</v>
      </c>
      <c r="G192" s="212"/>
      <c r="H192" s="11" t="s">
        <v>45</v>
      </c>
      <c r="I192" s="193"/>
      <c r="J192" s="12"/>
      <c r="K192" s="47"/>
    </row>
    <row r="193" spans="1:11" ht="21" customHeight="1" x14ac:dyDescent="0.3">
      <c r="A193" s="189"/>
      <c r="B193" s="7"/>
      <c r="C193" s="8"/>
      <c r="D193" s="7"/>
      <c r="E193" s="9" t="s">
        <v>7</v>
      </c>
      <c r="F193" s="13" t="s">
        <v>14</v>
      </c>
      <c r="G193" s="212"/>
      <c r="H193" s="11" t="s">
        <v>29</v>
      </c>
      <c r="I193" s="193"/>
      <c r="J193" s="12"/>
      <c r="K193" s="47"/>
    </row>
    <row r="194" spans="1:11" ht="21" customHeight="1" thickBot="1" x14ac:dyDescent="0.35">
      <c r="A194" s="201"/>
      <c r="B194" s="34"/>
      <c r="C194" s="19"/>
      <c r="D194" s="20"/>
      <c r="E194" s="20" t="s">
        <v>72</v>
      </c>
      <c r="F194" s="13" t="s">
        <v>14</v>
      </c>
      <c r="G194" s="213"/>
      <c r="H194" s="11" t="s">
        <v>55</v>
      </c>
      <c r="I194" s="204"/>
      <c r="J194" s="23"/>
      <c r="K194" s="51"/>
    </row>
    <row r="195" spans="1:11" ht="21" customHeight="1" thickTop="1" x14ac:dyDescent="0.3">
      <c r="A195" s="52"/>
      <c r="B195" s="40"/>
      <c r="C195" s="25"/>
      <c r="D195" s="26"/>
      <c r="E195" s="26"/>
      <c r="F195" s="26"/>
      <c r="G195" s="26"/>
      <c r="H195" s="27"/>
      <c r="I195" s="26"/>
      <c r="J195" s="28"/>
      <c r="K195" s="53"/>
    </row>
    <row r="196" spans="1:11" ht="21" customHeight="1" x14ac:dyDescent="0.35">
      <c r="A196" s="188">
        <v>25</v>
      </c>
      <c r="B196" s="4">
        <v>44906</v>
      </c>
      <c r="C196" s="5" t="s">
        <v>104</v>
      </c>
      <c r="D196" s="46" t="s">
        <v>980</v>
      </c>
      <c r="E196" s="9" t="s">
        <v>317</v>
      </c>
      <c r="F196" s="10"/>
      <c r="G196" s="205" t="s">
        <v>32</v>
      </c>
      <c r="H196" s="11"/>
      <c r="I196" s="203" t="s">
        <v>938</v>
      </c>
      <c r="J196" s="17">
        <v>23573</v>
      </c>
      <c r="K196" s="50">
        <f>SUM(K188,J196)</f>
        <v>501945</v>
      </c>
    </row>
    <row r="197" spans="1:11" ht="21" customHeight="1" x14ac:dyDescent="0.3">
      <c r="A197" s="189"/>
      <c r="B197" s="7"/>
      <c r="C197" s="8"/>
      <c r="D197" s="46" t="s">
        <v>450</v>
      </c>
      <c r="E197" s="9" t="s">
        <v>21</v>
      </c>
      <c r="F197" s="13" t="s">
        <v>14</v>
      </c>
      <c r="G197" s="196"/>
      <c r="H197" s="11" t="s">
        <v>133</v>
      </c>
      <c r="I197" s="193"/>
      <c r="J197" s="12"/>
      <c r="K197" s="47"/>
    </row>
    <row r="198" spans="1:11" ht="21" customHeight="1" x14ac:dyDescent="0.3">
      <c r="A198" s="189"/>
      <c r="B198" s="7"/>
      <c r="C198" s="8"/>
      <c r="D198" s="7"/>
      <c r="E198" s="9" t="s">
        <v>4</v>
      </c>
      <c r="F198" s="13" t="s">
        <v>14</v>
      </c>
      <c r="G198" s="196"/>
      <c r="H198" s="11" t="s">
        <v>57</v>
      </c>
      <c r="I198" s="193"/>
      <c r="J198" s="12"/>
      <c r="K198" s="47"/>
    </row>
    <row r="199" spans="1:11" ht="21" customHeight="1" x14ac:dyDescent="0.3">
      <c r="A199" s="189"/>
      <c r="B199" s="7"/>
      <c r="C199" s="8"/>
      <c r="D199" s="9"/>
      <c r="E199" s="9" t="s">
        <v>5</v>
      </c>
      <c r="F199" s="10" t="s">
        <v>12</v>
      </c>
      <c r="G199" s="196"/>
      <c r="H199" s="11" t="s">
        <v>133</v>
      </c>
      <c r="I199" s="193"/>
      <c r="J199" s="12"/>
      <c r="K199" s="47"/>
    </row>
    <row r="200" spans="1:11" ht="21" customHeight="1" x14ac:dyDescent="0.3">
      <c r="A200" s="189"/>
      <c r="B200" s="7"/>
      <c r="C200" s="8"/>
      <c r="D200" s="9"/>
      <c r="E200" s="9" t="s">
        <v>6</v>
      </c>
      <c r="F200" s="13" t="s">
        <v>14</v>
      </c>
      <c r="G200" s="196"/>
      <c r="H200" s="11" t="s">
        <v>44</v>
      </c>
      <c r="I200" s="193"/>
      <c r="J200" s="12"/>
      <c r="K200" s="47"/>
    </row>
    <row r="201" spans="1:11" ht="21" customHeight="1" x14ac:dyDescent="0.3">
      <c r="A201" s="189"/>
      <c r="B201" s="7"/>
      <c r="C201" s="8"/>
      <c r="D201" s="7"/>
      <c r="E201" s="9" t="s">
        <v>7</v>
      </c>
      <c r="F201" s="10" t="s">
        <v>12</v>
      </c>
      <c r="G201" s="196"/>
      <c r="H201" s="11" t="s">
        <v>133</v>
      </c>
      <c r="I201" s="193"/>
      <c r="J201" s="12"/>
      <c r="K201" s="47"/>
    </row>
    <row r="202" spans="1:11" ht="21" customHeight="1" thickBot="1" x14ac:dyDescent="0.35">
      <c r="A202" s="201"/>
      <c r="B202" s="34"/>
      <c r="C202" s="19"/>
      <c r="D202" s="20"/>
      <c r="E202" s="20" t="s">
        <v>72</v>
      </c>
      <c r="F202" s="13" t="s">
        <v>14</v>
      </c>
      <c r="G202" s="211"/>
      <c r="H202" s="11" t="s">
        <v>68</v>
      </c>
      <c r="I202" s="204"/>
      <c r="J202" s="23"/>
      <c r="K202" s="51"/>
    </row>
    <row r="203" spans="1:11" ht="21" customHeight="1" thickTop="1" x14ac:dyDescent="0.3">
      <c r="A203" s="52"/>
      <c r="B203" s="40"/>
      <c r="C203" s="25"/>
      <c r="D203" s="26"/>
      <c r="E203" s="26"/>
      <c r="F203" s="26"/>
      <c r="G203" s="26"/>
      <c r="H203" s="27"/>
      <c r="I203" s="26"/>
      <c r="J203" s="28"/>
      <c r="K203" s="53"/>
    </row>
    <row r="204" spans="1:11" ht="21" customHeight="1" x14ac:dyDescent="0.35">
      <c r="A204" s="188">
        <v>26</v>
      </c>
      <c r="B204" s="4">
        <v>44906</v>
      </c>
      <c r="C204" s="5" t="s">
        <v>35</v>
      </c>
      <c r="D204" s="46" t="s">
        <v>981</v>
      </c>
      <c r="E204" s="9" t="s">
        <v>317</v>
      </c>
      <c r="F204" s="10"/>
      <c r="G204" s="205" t="s">
        <v>32</v>
      </c>
      <c r="H204" s="11"/>
      <c r="I204" s="203" t="s">
        <v>759</v>
      </c>
      <c r="J204" s="17">
        <v>31295</v>
      </c>
      <c r="K204" s="50">
        <f>SUM(K196,J204)</f>
        <v>533240</v>
      </c>
    </row>
    <row r="205" spans="1:11" ht="21" customHeight="1" x14ac:dyDescent="0.3">
      <c r="A205" s="189"/>
      <c r="B205" s="7"/>
      <c r="C205" s="8"/>
      <c r="D205" s="46" t="s">
        <v>237</v>
      </c>
      <c r="E205" s="9" t="s">
        <v>21</v>
      </c>
      <c r="F205" s="13" t="s">
        <v>14</v>
      </c>
      <c r="G205" s="196"/>
      <c r="H205" s="11" t="s">
        <v>88</v>
      </c>
      <c r="I205" s="193"/>
      <c r="J205" s="12"/>
      <c r="K205" s="47"/>
    </row>
    <row r="206" spans="1:11" ht="21" customHeight="1" x14ac:dyDescent="0.3">
      <c r="A206" s="189"/>
      <c r="B206" s="7"/>
      <c r="C206" s="8"/>
      <c r="D206" s="7"/>
      <c r="E206" s="9" t="s">
        <v>4</v>
      </c>
      <c r="F206" s="13" t="s">
        <v>14</v>
      </c>
      <c r="G206" s="196"/>
      <c r="H206" s="11" t="s">
        <v>142</v>
      </c>
      <c r="I206" s="193"/>
      <c r="J206" s="12"/>
      <c r="K206" s="47"/>
    </row>
    <row r="207" spans="1:11" ht="21" customHeight="1" x14ac:dyDescent="0.3">
      <c r="A207" s="189"/>
      <c r="B207" s="7"/>
      <c r="C207" s="8"/>
      <c r="D207" s="9"/>
      <c r="E207" s="9" t="s">
        <v>5</v>
      </c>
      <c r="F207" s="10" t="s">
        <v>12</v>
      </c>
      <c r="G207" s="196"/>
      <c r="H207" s="11" t="s">
        <v>88</v>
      </c>
      <c r="I207" s="193"/>
      <c r="J207" s="12"/>
      <c r="K207" s="47"/>
    </row>
    <row r="208" spans="1:11" ht="21" customHeight="1" x14ac:dyDescent="0.3">
      <c r="A208" s="189"/>
      <c r="B208" s="7"/>
      <c r="C208" s="8"/>
      <c r="D208" s="9"/>
      <c r="E208" s="9" t="s">
        <v>6</v>
      </c>
      <c r="F208" s="13" t="s">
        <v>14</v>
      </c>
      <c r="G208" s="196"/>
      <c r="H208" s="11" t="s">
        <v>142</v>
      </c>
      <c r="I208" s="193"/>
      <c r="J208" s="12"/>
      <c r="K208" s="47"/>
    </row>
    <row r="209" spans="1:11" ht="21" customHeight="1" x14ac:dyDescent="0.3">
      <c r="A209" s="189"/>
      <c r="B209" s="7"/>
      <c r="C209" s="8"/>
      <c r="D209" s="7"/>
      <c r="E209" s="9" t="s">
        <v>7</v>
      </c>
      <c r="F209" s="13" t="s">
        <v>14</v>
      </c>
      <c r="G209" s="196"/>
      <c r="H209" s="11" t="s">
        <v>63</v>
      </c>
      <c r="I209" s="193"/>
      <c r="J209" s="12"/>
      <c r="K209" s="47"/>
    </row>
    <row r="210" spans="1:11" ht="21" customHeight="1" thickBot="1" x14ac:dyDescent="0.35">
      <c r="A210" s="201"/>
      <c r="B210" s="34"/>
      <c r="C210" s="19"/>
      <c r="D210" s="20"/>
      <c r="E210" s="20" t="s">
        <v>72</v>
      </c>
      <c r="F210" s="10" t="s">
        <v>12</v>
      </c>
      <c r="G210" s="211"/>
      <c r="H210" s="11" t="s">
        <v>55</v>
      </c>
      <c r="I210" s="204"/>
      <c r="J210" s="23"/>
      <c r="K210" s="51"/>
    </row>
    <row r="211" spans="1:11" ht="21" customHeight="1" thickTop="1" x14ac:dyDescent="0.3">
      <c r="A211" s="52"/>
      <c r="B211" s="40"/>
      <c r="C211" s="25"/>
      <c r="D211" s="26"/>
      <c r="E211" s="26"/>
      <c r="F211" s="26"/>
      <c r="G211" s="26"/>
      <c r="H211" s="27"/>
      <c r="I211" s="26"/>
      <c r="J211" s="28"/>
      <c r="K211" s="53"/>
    </row>
    <row r="212" spans="1:11" ht="21" customHeight="1" x14ac:dyDescent="0.35">
      <c r="A212" s="188">
        <v>27</v>
      </c>
      <c r="B212" s="4">
        <v>44906</v>
      </c>
      <c r="C212" s="5" t="s">
        <v>23</v>
      </c>
      <c r="D212" s="46" t="s">
        <v>982</v>
      </c>
      <c r="E212" s="9" t="s">
        <v>317</v>
      </c>
      <c r="F212" s="10"/>
      <c r="G212" s="205" t="s">
        <v>32</v>
      </c>
      <c r="H212" s="11"/>
      <c r="I212" s="203" t="s">
        <v>690</v>
      </c>
      <c r="J212" s="17">
        <v>18676</v>
      </c>
      <c r="K212" s="50">
        <f>SUM(K204,J212)</f>
        <v>551916</v>
      </c>
    </row>
    <row r="213" spans="1:11" ht="21" customHeight="1" x14ac:dyDescent="0.3">
      <c r="A213" s="189"/>
      <c r="B213" s="7"/>
      <c r="C213" s="8"/>
      <c r="D213" s="46" t="s">
        <v>74</v>
      </c>
      <c r="E213" s="9" t="s">
        <v>21</v>
      </c>
      <c r="F213" s="13" t="s">
        <v>14</v>
      </c>
      <c r="G213" s="196"/>
      <c r="H213" s="11" t="s">
        <v>16</v>
      </c>
      <c r="I213" s="193"/>
      <c r="J213" s="12"/>
      <c r="K213" s="47"/>
    </row>
    <row r="214" spans="1:11" ht="21" customHeight="1" x14ac:dyDescent="0.3">
      <c r="A214" s="189"/>
      <c r="B214" s="7"/>
      <c r="C214" s="8"/>
      <c r="D214" s="7"/>
      <c r="E214" s="9" t="s">
        <v>4</v>
      </c>
      <c r="F214" s="10" t="s">
        <v>12</v>
      </c>
      <c r="G214" s="196"/>
      <c r="H214" s="11" t="s">
        <v>44</v>
      </c>
      <c r="I214" s="193"/>
      <c r="J214" s="12"/>
      <c r="K214" s="47"/>
    </row>
    <row r="215" spans="1:11" ht="21" customHeight="1" x14ac:dyDescent="0.3">
      <c r="A215" s="189"/>
      <c r="B215" s="7"/>
      <c r="C215" s="8"/>
      <c r="D215" s="9"/>
      <c r="E215" s="9" t="s">
        <v>5</v>
      </c>
      <c r="F215" s="13" t="s">
        <v>14</v>
      </c>
      <c r="G215" s="196"/>
      <c r="H215" s="11" t="s">
        <v>26</v>
      </c>
      <c r="I215" s="193"/>
      <c r="J215" s="12"/>
      <c r="K215" s="47"/>
    </row>
    <row r="216" spans="1:11" ht="21" customHeight="1" x14ac:dyDescent="0.3">
      <c r="A216" s="189"/>
      <c r="B216" s="7"/>
      <c r="C216" s="8"/>
      <c r="D216" s="9"/>
      <c r="E216" s="9" t="s">
        <v>6</v>
      </c>
      <c r="F216" s="10" t="s">
        <v>12</v>
      </c>
      <c r="G216" s="196"/>
      <c r="H216" s="11" t="s">
        <v>57</v>
      </c>
      <c r="I216" s="193"/>
      <c r="J216" s="12"/>
      <c r="K216" s="47"/>
    </row>
    <row r="217" spans="1:11" ht="21" customHeight="1" x14ac:dyDescent="0.3">
      <c r="A217" s="189"/>
      <c r="B217" s="7"/>
      <c r="C217" s="8"/>
      <c r="D217" s="7"/>
      <c r="E217" s="9" t="s">
        <v>7</v>
      </c>
      <c r="F217" s="13" t="s">
        <v>14</v>
      </c>
      <c r="G217" s="196"/>
      <c r="H217" s="11" t="s">
        <v>26</v>
      </c>
      <c r="I217" s="193"/>
      <c r="J217" s="12"/>
      <c r="K217" s="47"/>
    </row>
    <row r="218" spans="1:11" ht="21" customHeight="1" thickBot="1" x14ac:dyDescent="0.35">
      <c r="A218" s="201"/>
      <c r="B218" s="34"/>
      <c r="C218" s="19"/>
      <c r="D218" s="20"/>
      <c r="E218" s="20" t="s">
        <v>72</v>
      </c>
      <c r="F218" s="13" t="s">
        <v>14</v>
      </c>
      <c r="G218" s="211"/>
      <c r="H218" s="11" t="s">
        <v>55</v>
      </c>
      <c r="I218" s="204"/>
      <c r="J218" s="23"/>
      <c r="K218" s="51"/>
    </row>
    <row r="219" spans="1:11" ht="21" customHeight="1" thickTop="1" x14ac:dyDescent="0.3">
      <c r="A219" s="52"/>
      <c r="B219" s="40"/>
      <c r="C219" s="25"/>
      <c r="D219" s="26"/>
      <c r="E219" s="26"/>
      <c r="F219" s="26"/>
      <c r="G219" s="26"/>
      <c r="H219" s="27"/>
      <c r="I219" s="26"/>
      <c r="J219" s="28"/>
      <c r="K219" s="53"/>
    </row>
    <row r="220" spans="1:11" ht="21" customHeight="1" x14ac:dyDescent="0.35">
      <c r="A220" s="188">
        <v>28</v>
      </c>
      <c r="B220" s="4">
        <v>44907</v>
      </c>
      <c r="C220" s="5" t="s">
        <v>104</v>
      </c>
      <c r="D220" s="46" t="s">
        <v>983</v>
      </c>
      <c r="E220" s="9" t="s">
        <v>317</v>
      </c>
      <c r="F220" s="10"/>
      <c r="G220" s="205" t="s">
        <v>32</v>
      </c>
      <c r="H220" s="11"/>
      <c r="I220" s="203" t="s">
        <v>629</v>
      </c>
      <c r="J220" s="17">
        <v>35049</v>
      </c>
      <c r="K220" s="50">
        <f>SUM(K212,J220)</f>
        <v>586965</v>
      </c>
    </row>
    <row r="221" spans="1:11" ht="21" customHeight="1" x14ac:dyDescent="0.3">
      <c r="A221" s="189"/>
      <c r="B221" s="7"/>
      <c r="C221" s="8"/>
      <c r="D221" s="46" t="s">
        <v>134</v>
      </c>
      <c r="E221" s="9" t="s">
        <v>21</v>
      </c>
      <c r="F221" s="10" t="s">
        <v>12</v>
      </c>
      <c r="G221" s="196"/>
      <c r="H221" s="11" t="s">
        <v>144</v>
      </c>
      <c r="I221" s="193"/>
      <c r="J221" s="12"/>
      <c r="K221" s="47"/>
    </row>
    <row r="222" spans="1:11" ht="21" customHeight="1" x14ac:dyDescent="0.3">
      <c r="A222" s="189"/>
      <c r="B222" s="7"/>
      <c r="C222" s="8"/>
      <c r="D222" s="7"/>
      <c r="E222" s="9" t="s">
        <v>4</v>
      </c>
      <c r="F222" s="13" t="s">
        <v>14</v>
      </c>
      <c r="G222" s="196"/>
      <c r="H222" s="11" t="s">
        <v>13</v>
      </c>
      <c r="I222" s="193"/>
      <c r="J222" s="12"/>
      <c r="K222" s="47"/>
    </row>
    <row r="223" spans="1:11" ht="21" customHeight="1" x14ac:dyDescent="0.3">
      <c r="A223" s="189"/>
      <c r="B223" s="7"/>
      <c r="C223" s="8"/>
      <c r="D223" s="9"/>
      <c r="E223" s="9" t="s">
        <v>5</v>
      </c>
      <c r="F223" s="10" t="s">
        <v>12</v>
      </c>
      <c r="G223" s="196"/>
      <c r="H223" s="11" t="s">
        <v>142</v>
      </c>
      <c r="I223" s="193"/>
      <c r="J223" s="12"/>
      <c r="K223" s="47"/>
    </row>
    <row r="224" spans="1:11" ht="21" customHeight="1" x14ac:dyDescent="0.3">
      <c r="A224" s="189"/>
      <c r="B224" s="7"/>
      <c r="C224" s="8"/>
      <c r="D224" s="9"/>
      <c r="E224" s="9" t="s">
        <v>6</v>
      </c>
      <c r="F224" s="13" t="s">
        <v>14</v>
      </c>
      <c r="G224" s="196"/>
      <c r="H224" s="11" t="s">
        <v>25</v>
      </c>
      <c r="I224" s="193"/>
      <c r="J224" s="12"/>
      <c r="K224" s="47"/>
    </row>
    <row r="225" spans="1:11" ht="21" customHeight="1" x14ac:dyDescent="0.3">
      <c r="A225" s="189"/>
      <c r="B225" s="7"/>
      <c r="C225" s="8"/>
      <c r="D225" s="7"/>
      <c r="E225" s="9" t="s">
        <v>7</v>
      </c>
      <c r="F225" s="13" t="s">
        <v>14</v>
      </c>
      <c r="G225" s="196"/>
      <c r="H225" s="11" t="s">
        <v>101</v>
      </c>
      <c r="I225" s="193"/>
      <c r="J225" s="12"/>
      <c r="K225" s="47"/>
    </row>
    <row r="226" spans="1:11" ht="21" customHeight="1" thickBot="1" x14ac:dyDescent="0.35">
      <c r="A226" s="201"/>
      <c r="B226" s="34"/>
      <c r="C226" s="19"/>
      <c r="D226" s="20"/>
      <c r="E226" s="20" t="s">
        <v>72</v>
      </c>
      <c r="F226" s="13" t="s">
        <v>14</v>
      </c>
      <c r="G226" s="211"/>
      <c r="H226" s="11" t="s">
        <v>55</v>
      </c>
      <c r="I226" s="204"/>
      <c r="J226" s="23"/>
      <c r="K226" s="51"/>
    </row>
    <row r="227" spans="1:11" ht="21" customHeight="1" thickTop="1" x14ac:dyDescent="0.3">
      <c r="A227" s="52"/>
      <c r="B227" s="40"/>
      <c r="C227" s="25"/>
      <c r="D227" s="26"/>
      <c r="E227" s="26"/>
      <c r="F227" s="26"/>
      <c r="G227" s="26"/>
      <c r="H227" s="27"/>
      <c r="I227" s="26"/>
      <c r="J227" s="28"/>
      <c r="K227" s="53"/>
    </row>
    <row r="228" spans="1:11" ht="21" customHeight="1" x14ac:dyDescent="0.35">
      <c r="A228" s="188">
        <v>29</v>
      </c>
      <c r="B228" s="4">
        <v>44907</v>
      </c>
      <c r="C228" s="5" t="s">
        <v>35</v>
      </c>
      <c r="D228" s="46" t="s">
        <v>978</v>
      </c>
      <c r="E228" s="9" t="s">
        <v>317</v>
      </c>
      <c r="F228" s="10"/>
      <c r="G228" s="206" t="s">
        <v>38</v>
      </c>
      <c r="H228" s="11"/>
      <c r="I228" s="203" t="s">
        <v>690</v>
      </c>
      <c r="J228" s="17">
        <v>11741</v>
      </c>
      <c r="K228" s="50">
        <f>SUM(K220,J228)</f>
        <v>598706</v>
      </c>
    </row>
    <row r="229" spans="1:11" ht="21" customHeight="1" x14ac:dyDescent="0.3">
      <c r="A229" s="189"/>
      <c r="B229" s="7"/>
      <c r="C229" s="8"/>
      <c r="D229" s="46" t="s">
        <v>628</v>
      </c>
      <c r="E229" s="9" t="s">
        <v>21</v>
      </c>
      <c r="F229" s="10"/>
      <c r="G229" s="212"/>
      <c r="H229" s="11"/>
      <c r="I229" s="193"/>
      <c r="J229" s="12"/>
      <c r="K229" s="47"/>
    </row>
    <row r="230" spans="1:11" ht="21" customHeight="1" x14ac:dyDescent="0.3">
      <c r="A230" s="189"/>
      <c r="B230" s="7"/>
      <c r="C230" s="8"/>
      <c r="D230" s="7"/>
      <c r="E230" s="9" t="s">
        <v>4</v>
      </c>
      <c r="F230" s="13" t="s">
        <v>14</v>
      </c>
      <c r="G230" s="212"/>
      <c r="H230" s="11" t="s">
        <v>45</v>
      </c>
      <c r="I230" s="193"/>
      <c r="J230" s="12"/>
      <c r="K230" s="47"/>
    </row>
    <row r="231" spans="1:11" ht="21" customHeight="1" x14ac:dyDescent="0.3">
      <c r="A231" s="189"/>
      <c r="B231" s="7"/>
      <c r="C231" s="8"/>
      <c r="D231" s="9"/>
      <c r="E231" s="9" t="s">
        <v>5</v>
      </c>
      <c r="F231" s="13" t="s">
        <v>14</v>
      </c>
      <c r="G231" s="212"/>
      <c r="H231" s="11" t="s">
        <v>86</v>
      </c>
      <c r="I231" s="193"/>
      <c r="J231" s="12"/>
      <c r="K231" s="47"/>
    </row>
    <row r="232" spans="1:11" ht="21" customHeight="1" x14ac:dyDescent="0.3">
      <c r="A232" s="189"/>
      <c r="B232" s="7"/>
      <c r="C232" s="8"/>
      <c r="D232" s="9"/>
      <c r="E232" s="9" t="s">
        <v>6</v>
      </c>
      <c r="F232" s="10" t="s">
        <v>12</v>
      </c>
      <c r="G232" s="212"/>
      <c r="H232" s="11" t="s">
        <v>45</v>
      </c>
      <c r="I232" s="193"/>
      <c r="J232" s="12"/>
      <c r="K232" s="47"/>
    </row>
    <row r="233" spans="1:11" ht="21" customHeight="1" x14ac:dyDescent="0.3">
      <c r="A233" s="189"/>
      <c r="B233" s="7"/>
      <c r="C233" s="8"/>
      <c r="D233" s="7"/>
      <c r="E233" s="9" t="s">
        <v>7</v>
      </c>
      <c r="F233" s="10" t="s">
        <v>12</v>
      </c>
      <c r="G233" s="212"/>
      <c r="H233" s="11" t="s">
        <v>17</v>
      </c>
      <c r="I233" s="193"/>
      <c r="J233" s="12"/>
      <c r="K233" s="47"/>
    </row>
    <row r="234" spans="1:11" ht="21" customHeight="1" thickBot="1" x14ac:dyDescent="0.35">
      <c r="A234" s="201"/>
      <c r="B234" s="34"/>
      <c r="C234" s="19"/>
      <c r="D234" s="20"/>
      <c r="E234" s="20" t="s">
        <v>72</v>
      </c>
      <c r="F234" s="13" t="s">
        <v>14</v>
      </c>
      <c r="G234" s="213"/>
      <c r="H234" s="11" t="s">
        <v>68</v>
      </c>
      <c r="I234" s="204"/>
      <c r="J234" s="23"/>
      <c r="K234" s="51"/>
    </row>
    <row r="235" spans="1:11" ht="21" customHeight="1" thickTop="1" x14ac:dyDescent="0.3">
      <c r="A235" s="52"/>
      <c r="B235" s="40"/>
      <c r="C235" s="25"/>
      <c r="D235" s="26"/>
      <c r="E235" s="26"/>
      <c r="F235" s="26"/>
      <c r="G235" s="26"/>
      <c r="H235" s="27"/>
      <c r="I235" s="26"/>
      <c r="J235" s="28"/>
      <c r="K235" s="53"/>
    </row>
    <row r="236" spans="1:11" ht="21" customHeight="1" x14ac:dyDescent="0.35">
      <c r="A236" s="188">
        <v>30</v>
      </c>
      <c r="B236" s="4">
        <v>44907</v>
      </c>
      <c r="C236" s="5" t="s">
        <v>23</v>
      </c>
      <c r="D236" s="46" t="s">
        <v>984</v>
      </c>
      <c r="E236" s="9" t="s">
        <v>317</v>
      </c>
      <c r="F236" s="13" t="s">
        <v>14</v>
      </c>
      <c r="G236" s="205" t="s">
        <v>32</v>
      </c>
      <c r="H236" s="11" t="s">
        <v>63</v>
      </c>
      <c r="I236" s="203" t="s">
        <v>942</v>
      </c>
      <c r="J236" s="17">
        <v>25502</v>
      </c>
      <c r="K236" s="50">
        <f>SUM(K228,J236)</f>
        <v>624208</v>
      </c>
    </row>
    <row r="237" spans="1:11" ht="21" customHeight="1" x14ac:dyDescent="0.3">
      <c r="A237" s="189"/>
      <c r="B237" s="7"/>
      <c r="C237" s="8"/>
      <c r="D237" s="46" t="s">
        <v>985</v>
      </c>
      <c r="E237" s="9" t="s">
        <v>21</v>
      </c>
      <c r="F237" s="10" t="s">
        <v>12</v>
      </c>
      <c r="G237" s="196"/>
      <c r="H237" s="11" t="s">
        <v>47</v>
      </c>
      <c r="I237" s="193"/>
      <c r="J237" s="12"/>
      <c r="K237" s="47"/>
    </row>
    <row r="238" spans="1:11" ht="21" customHeight="1" x14ac:dyDescent="0.3">
      <c r="A238" s="189"/>
      <c r="B238" s="7"/>
      <c r="C238" s="8"/>
      <c r="D238" s="7"/>
      <c r="E238" s="9" t="s">
        <v>4</v>
      </c>
      <c r="F238" s="13" t="s">
        <v>14</v>
      </c>
      <c r="G238" s="196"/>
      <c r="H238" s="11" t="s">
        <v>56</v>
      </c>
      <c r="I238" s="193"/>
      <c r="J238" s="12"/>
      <c r="K238" s="47"/>
    </row>
    <row r="239" spans="1:11" ht="21" customHeight="1" x14ac:dyDescent="0.3">
      <c r="A239" s="189"/>
      <c r="B239" s="7"/>
      <c r="C239" s="8"/>
      <c r="D239" s="9"/>
      <c r="E239" s="9" t="s">
        <v>5</v>
      </c>
      <c r="F239" s="10" t="s">
        <v>12</v>
      </c>
      <c r="G239" s="196"/>
      <c r="H239" s="11" t="s">
        <v>45</v>
      </c>
      <c r="I239" s="193"/>
      <c r="J239" s="12"/>
      <c r="K239" s="47"/>
    </row>
    <row r="240" spans="1:11" ht="21" customHeight="1" x14ac:dyDescent="0.3">
      <c r="A240" s="189"/>
      <c r="B240" s="7"/>
      <c r="C240" s="8"/>
      <c r="D240" s="9"/>
      <c r="E240" s="9" t="s">
        <v>6</v>
      </c>
      <c r="F240" s="13" t="s">
        <v>14</v>
      </c>
      <c r="G240" s="196"/>
      <c r="H240" s="11" t="s">
        <v>63</v>
      </c>
      <c r="I240" s="193"/>
      <c r="J240" s="12"/>
      <c r="K240" s="47"/>
    </row>
    <row r="241" spans="1:11" ht="21" customHeight="1" x14ac:dyDescent="0.3">
      <c r="A241" s="189"/>
      <c r="B241" s="7"/>
      <c r="C241" s="8"/>
      <c r="D241" s="7"/>
      <c r="E241" s="9" t="s">
        <v>7</v>
      </c>
      <c r="F241" s="13" t="s">
        <v>14</v>
      </c>
      <c r="G241" s="196"/>
      <c r="H241" s="11" t="s">
        <v>13</v>
      </c>
      <c r="I241" s="193"/>
      <c r="J241" s="12"/>
      <c r="K241" s="47"/>
    </row>
    <row r="242" spans="1:11" ht="21" customHeight="1" thickBot="1" x14ac:dyDescent="0.35">
      <c r="A242" s="201"/>
      <c r="B242" s="34"/>
      <c r="C242" s="19"/>
      <c r="D242" s="20"/>
      <c r="E242" s="20" t="s">
        <v>72</v>
      </c>
      <c r="F242" s="13" t="s">
        <v>14</v>
      </c>
      <c r="G242" s="211"/>
      <c r="H242" s="11" t="s">
        <v>68</v>
      </c>
      <c r="I242" s="204"/>
      <c r="J242" s="23"/>
      <c r="K242" s="51"/>
    </row>
    <row r="243" spans="1:11" ht="21" customHeight="1" thickTop="1" x14ac:dyDescent="0.3">
      <c r="A243" s="52"/>
      <c r="B243" s="40"/>
      <c r="C243" s="25"/>
      <c r="D243" s="26"/>
      <c r="E243" s="26"/>
      <c r="F243" s="26"/>
      <c r="G243" s="26"/>
      <c r="H243" s="27"/>
      <c r="I243" s="26"/>
      <c r="J243" s="28"/>
      <c r="K243" s="53"/>
    </row>
    <row r="244" spans="1:11" ht="21" customHeight="1" x14ac:dyDescent="0.35">
      <c r="A244" s="188">
        <v>31</v>
      </c>
      <c r="B244" s="4">
        <v>44908</v>
      </c>
      <c r="C244" s="5" t="s">
        <v>104</v>
      </c>
      <c r="D244" s="46" t="s">
        <v>986</v>
      </c>
      <c r="E244" s="9" t="s">
        <v>317</v>
      </c>
      <c r="F244" s="13"/>
      <c r="G244" s="205" t="s">
        <v>32</v>
      </c>
      <c r="H244" s="11"/>
      <c r="I244" s="203" t="s">
        <v>18</v>
      </c>
      <c r="J244" s="17">
        <v>46339</v>
      </c>
      <c r="K244" s="50">
        <f>SUM(K236,J244)</f>
        <v>670547</v>
      </c>
    </row>
    <row r="245" spans="1:11" ht="21" customHeight="1" x14ac:dyDescent="0.3">
      <c r="A245" s="189"/>
      <c r="B245" s="7"/>
      <c r="C245" s="8"/>
      <c r="D245" s="46" t="s">
        <v>987</v>
      </c>
      <c r="E245" s="9" t="s">
        <v>21</v>
      </c>
      <c r="F245" s="13" t="s">
        <v>14</v>
      </c>
      <c r="G245" s="196"/>
      <c r="H245" s="11" t="s">
        <v>775</v>
      </c>
      <c r="I245" s="193"/>
      <c r="J245" s="12"/>
      <c r="K245" s="47"/>
    </row>
    <row r="246" spans="1:11" ht="21" customHeight="1" x14ac:dyDescent="0.3">
      <c r="A246" s="189"/>
      <c r="B246" s="7"/>
      <c r="C246" s="8"/>
      <c r="D246" s="7"/>
      <c r="E246" s="9" t="s">
        <v>4</v>
      </c>
      <c r="F246" s="13" t="s">
        <v>14</v>
      </c>
      <c r="G246" s="196"/>
      <c r="H246" s="11" t="s">
        <v>63</v>
      </c>
      <c r="I246" s="193"/>
      <c r="J246" s="12"/>
      <c r="K246" s="47"/>
    </row>
    <row r="247" spans="1:11" ht="21" customHeight="1" x14ac:dyDescent="0.3">
      <c r="A247" s="189"/>
      <c r="B247" s="7"/>
      <c r="C247" s="8"/>
      <c r="D247" s="9"/>
      <c r="E247" s="9" t="s">
        <v>5</v>
      </c>
      <c r="F247" s="13" t="s">
        <v>14</v>
      </c>
      <c r="G247" s="196"/>
      <c r="H247" s="11" t="s">
        <v>142</v>
      </c>
      <c r="I247" s="193"/>
      <c r="J247" s="12"/>
      <c r="K247" s="47"/>
    </row>
    <row r="248" spans="1:11" ht="21" customHeight="1" x14ac:dyDescent="0.3">
      <c r="A248" s="189"/>
      <c r="B248" s="7"/>
      <c r="C248" s="8"/>
      <c r="D248" s="9"/>
      <c r="E248" s="9" t="s">
        <v>6</v>
      </c>
      <c r="F248" s="10" t="s">
        <v>12</v>
      </c>
      <c r="G248" s="196"/>
      <c r="H248" s="11" t="s">
        <v>63</v>
      </c>
      <c r="I248" s="193"/>
      <c r="J248" s="12"/>
      <c r="K248" s="47"/>
    </row>
    <row r="249" spans="1:11" ht="21" customHeight="1" x14ac:dyDescent="0.3">
      <c r="A249" s="189"/>
      <c r="B249" s="7"/>
      <c r="C249" s="8"/>
      <c r="D249" s="7"/>
      <c r="E249" s="9" t="s">
        <v>7</v>
      </c>
      <c r="F249" s="13" t="s">
        <v>14</v>
      </c>
      <c r="G249" s="196"/>
      <c r="H249" s="11" t="s">
        <v>142</v>
      </c>
      <c r="I249" s="193"/>
      <c r="J249" s="12"/>
      <c r="K249" s="47"/>
    </row>
    <row r="250" spans="1:11" ht="21" customHeight="1" thickBot="1" x14ac:dyDescent="0.35">
      <c r="A250" s="201"/>
      <c r="B250" s="34"/>
      <c r="C250" s="19"/>
      <c r="D250" s="20"/>
      <c r="E250" s="20" t="s">
        <v>72</v>
      </c>
      <c r="F250" s="13" t="s">
        <v>14</v>
      </c>
      <c r="G250" s="211"/>
      <c r="H250" s="11" t="s">
        <v>55</v>
      </c>
      <c r="I250" s="204"/>
      <c r="J250" s="23"/>
      <c r="K250" s="51"/>
    </row>
    <row r="251" spans="1:11" ht="21" customHeight="1" thickTop="1" x14ac:dyDescent="0.3">
      <c r="A251" s="52"/>
      <c r="B251" s="40"/>
      <c r="C251" s="25"/>
      <c r="D251" s="26"/>
      <c r="E251" s="26"/>
      <c r="F251" s="26"/>
      <c r="G251" s="26"/>
      <c r="H251" s="27"/>
      <c r="I251" s="26"/>
      <c r="J251" s="28"/>
      <c r="K251" s="53"/>
    </row>
    <row r="252" spans="1:11" ht="21" customHeight="1" x14ac:dyDescent="0.35">
      <c r="A252" s="188">
        <v>32</v>
      </c>
      <c r="B252" s="4">
        <v>44909</v>
      </c>
      <c r="C252" s="5" t="s">
        <v>104</v>
      </c>
      <c r="D252" s="46" t="s">
        <v>988</v>
      </c>
      <c r="E252" s="9" t="s">
        <v>317</v>
      </c>
      <c r="F252" s="13"/>
      <c r="G252" s="205" t="s">
        <v>32</v>
      </c>
      <c r="H252" s="11"/>
      <c r="I252" s="203" t="s">
        <v>759</v>
      </c>
      <c r="J252" s="17">
        <v>46353</v>
      </c>
      <c r="K252" s="50">
        <f>SUM(K244,J252)</f>
        <v>716900</v>
      </c>
    </row>
    <row r="253" spans="1:11" ht="21" customHeight="1" x14ac:dyDescent="0.3">
      <c r="A253" s="189"/>
      <c r="B253" s="7"/>
      <c r="C253" s="8"/>
      <c r="D253" s="46" t="s">
        <v>134</v>
      </c>
      <c r="E253" s="9" t="s">
        <v>21</v>
      </c>
      <c r="F253" s="13" t="s">
        <v>14</v>
      </c>
      <c r="G253" s="196"/>
      <c r="H253" s="11" t="s">
        <v>142</v>
      </c>
      <c r="I253" s="193"/>
      <c r="J253" s="12"/>
      <c r="K253" s="47"/>
    </row>
    <row r="254" spans="1:11" ht="21" customHeight="1" x14ac:dyDescent="0.3">
      <c r="A254" s="189"/>
      <c r="B254" s="7"/>
      <c r="C254" s="8"/>
      <c r="D254" s="7"/>
      <c r="E254" s="9" t="s">
        <v>4</v>
      </c>
      <c r="F254" s="13" t="s">
        <v>14</v>
      </c>
      <c r="G254" s="196"/>
      <c r="H254" s="11" t="s">
        <v>93</v>
      </c>
      <c r="I254" s="193"/>
      <c r="J254" s="12"/>
      <c r="K254" s="47"/>
    </row>
    <row r="255" spans="1:11" ht="21" customHeight="1" x14ac:dyDescent="0.3">
      <c r="A255" s="189"/>
      <c r="B255" s="7"/>
      <c r="C255" s="8"/>
      <c r="D255" s="9"/>
      <c r="E255" s="9" t="s">
        <v>5</v>
      </c>
      <c r="F255" s="13" t="s">
        <v>14</v>
      </c>
      <c r="G255" s="196"/>
      <c r="H255" s="11" t="s">
        <v>56</v>
      </c>
      <c r="I255" s="193"/>
      <c r="J255" s="12"/>
      <c r="K255" s="47"/>
    </row>
    <row r="256" spans="1:11" ht="21" customHeight="1" x14ac:dyDescent="0.3">
      <c r="A256" s="189"/>
      <c r="B256" s="7"/>
      <c r="C256" s="8"/>
      <c r="D256" s="9"/>
      <c r="E256" s="9" t="s">
        <v>6</v>
      </c>
      <c r="F256" s="13" t="s">
        <v>14</v>
      </c>
      <c r="G256" s="196"/>
      <c r="H256" s="11" t="s">
        <v>45</v>
      </c>
      <c r="I256" s="193"/>
      <c r="J256" s="12"/>
      <c r="K256" s="47"/>
    </row>
    <row r="257" spans="1:11" ht="21" customHeight="1" x14ac:dyDescent="0.3">
      <c r="A257" s="189"/>
      <c r="B257" s="7"/>
      <c r="C257" s="8"/>
      <c r="D257" s="7"/>
      <c r="E257" s="9" t="s">
        <v>7</v>
      </c>
      <c r="F257" s="10" t="s">
        <v>12</v>
      </c>
      <c r="G257" s="196"/>
      <c r="H257" s="11" t="s">
        <v>56</v>
      </c>
      <c r="I257" s="193"/>
      <c r="J257" s="12"/>
      <c r="K257" s="47"/>
    </row>
    <row r="258" spans="1:11" ht="21" customHeight="1" thickBot="1" x14ac:dyDescent="0.35">
      <c r="A258" s="201"/>
      <c r="B258" s="34"/>
      <c r="C258" s="19"/>
      <c r="D258" s="20"/>
      <c r="E258" s="20" t="s">
        <v>72</v>
      </c>
      <c r="F258" s="13" t="s">
        <v>14</v>
      </c>
      <c r="G258" s="211"/>
      <c r="H258" s="11" t="s">
        <v>55</v>
      </c>
      <c r="I258" s="204"/>
      <c r="J258" s="23"/>
      <c r="K258" s="51"/>
    </row>
    <row r="259" spans="1:11" ht="21" customHeight="1" thickTop="1" x14ac:dyDescent="0.3">
      <c r="A259" s="52"/>
      <c r="B259" s="40"/>
      <c r="C259" s="25"/>
      <c r="D259" s="26"/>
      <c r="E259" s="26"/>
      <c r="F259" s="26"/>
      <c r="G259" s="26"/>
      <c r="H259" s="27"/>
      <c r="I259" s="26"/>
      <c r="J259" s="28"/>
      <c r="K259" s="53"/>
    </row>
    <row r="260" spans="1:11" ht="21" customHeight="1" x14ac:dyDescent="0.35">
      <c r="A260" s="188">
        <v>33</v>
      </c>
      <c r="B260" s="4">
        <v>44909</v>
      </c>
      <c r="C260" s="5" t="s">
        <v>35</v>
      </c>
      <c r="D260" s="46" t="s">
        <v>989</v>
      </c>
      <c r="E260" s="9" t="s">
        <v>317</v>
      </c>
      <c r="F260" s="13" t="s">
        <v>14</v>
      </c>
      <c r="G260" s="206" t="s">
        <v>38</v>
      </c>
      <c r="H260" s="11" t="s">
        <v>63</v>
      </c>
      <c r="I260" s="203" t="s">
        <v>759</v>
      </c>
      <c r="J260" s="17">
        <v>14081</v>
      </c>
      <c r="K260" s="50">
        <f>SUM(K252,J260)</f>
        <v>730981</v>
      </c>
    </row>
    <row r="261" spans="1:11" ht="21" customHeight="1" x14ac:dyDescent="0.3">
      <c r="A261" s="189"/>
      <c r="B261" s="7"/>
      <c r="C261" s="8"/>
      <c r="D261" s="46" t="s">
        <v>990</v>
      </c>
      <c r="E261" s="9" t="s">
        <v>21</v>
      </c>
      <c r="F261" s="10" t="s">
        <v>12</v>
      </c>
      <c r="G261" s="212"/>
      <c r="H261" s="11" t="s">
        <v>63</v>
      </c>
      <c r="I261" s="193"/>
      <c r="J261" s="12"/>
      <c r="K261" s="47"/>
    </row>
    <row r="262" spans="1:11" ht="21" customHeight="1" x14ac:dyDescent="0.3">
      <c r="A262" s="189"/>
      <c r="B262" s="7"/>
      <c r="C262" s="8"/>
      <c r="D262" s="7"/>
      <c r="E262" s="9" t="s">
        <v>4</v>
      </c>
      <c r="F262" s="10" t="s">
        <v>12</v>
      </c>
      <c r="G262" s="212"/>
      <c r="H262" s="11" t="s">
        <v>848</v>
      </c>
      <c r="I262" s="193"/>
      <c r="J262" s="12"/>
      <c r="K262" s="47"/>
    </row>
    <row r="263" spans="1:11" ht="21" customHeight="1" x14ac:dyDescent="0.3">
      <c r="A263" s="189"/>
      <c r="B263" s="7"/>
      <c r="C263" s="8"/>
      <c r="D263" s="9"/>
      <c r="E263" s="9" t="s">
        <v>5</v>
      </c>
      <c r="F263" s="13" t="s">
        <v>14</v>
      </c>
      <c r="G263" s="212"/>
      <c r="H263" s="11" t="s">
        <v>63</v>
      </c>
      <c r="I263" s="193"/>
      <c r="J263" s="12"/>
      <c r="K263" s="47"/>
    </row>
    <row r="264" spans="1:11" ht="21" customHeight="1" x14ac:dyDescent="0.3">
      <c r="A264" s="189"/>
      <c r="B264" s="7"/>
      <c r="C264" s="8"/>
      <c r="D264" s="9"/>
      <c r="E264" s="9" t="s">
        <v>6</v>
      </c>
      <c r="F264" s="10" t="s">
        <v>12</v>
      </c>
      <c r="G264" s="212"/>
      <c r="H264" s="11" t="s">
        <v>848</v>
      </c>
      <c r="I264" s="193"/>
      <c r="J264" s="12"/>
      <c r="K264" s="47"/>
    </row>
    <row r="265" spans="1:11" ht="21" customHeight="1" x14ac:dyDescent="0.3">
      <c r="A265" s="189"/>
      <c r="B265" s="7"/>
      <c r="C265" s="8"/>
      <c r="D265" s="7"/>
      <c r="E265" s="9" t="s">
        <v>7</v>
      </c>
      <c r="F265" s="13" t="s">
        <v>14</v>
      </c>
      <c r="G265" s="212"/>
      <c r="H265" s="11" t="s">
        <v>63</v>
      </c>
      <c r="I265" s="193"/>
      <c r="J265" s="12"/>
      <c r="K265" s="47"/>
    </row>
    <row r="266" spans="1:11" ht="21" customHeight="1" thickBot="1" x14ac:dyDescent="0.35">
      <c r="A266" s="201"/>
      <c r="B266" s="34"/>
      <c r="C266" s="19"/>
      <c r="D266" s="20"/>
      <c r="E266" s="20" t="s">
        <v>72</v>
      </c>
      <c r="F266" s="13" t="s">
        <v>14</v>
      </c>
      <c r="G266" s="213"/>
      <c r="H266" s="11" t="s">
        <v>55</v>
      </c>
      <c r="I266" s="204"/>
      <c r="J266" s="23"/>
      <c r="K266" s="51"/>
    </row>
    <row r="267" spans="1:11" ht="21" customHeight="1" thickTop="1" x14ac:dyDescent="0.3">
      <c r="A267" s="52"/>
      <c r="B267" s="40"/>
      <c r="C267" s="25"/>
      <c r="D267" s="26"/>
      <c r="E267" s="26"/>
      <c r="F267" s="26"/>
      <c r="G267" s="26"/>
      <c r="H267" s="27"/>
      <c r="I267" s="26"/>
      <c r="J267" s="28"/>
      <c r="K267" s="53"/>
    </row>
    <row r="268" spans="1:11" ht="21" customHeight="1" x14ac:dyDescent="0.35">
      <c r="A268" s="188">
        <v>34</v>
      </c>
      <c r="B268" s="4">
        <v>44910</v>
      </c>
      <c r="C268" s="5" t="s">
        <v>104</v>
      </c>
      <c r="D268" s="46" t="s">
        <v>991</v>
      </c>
      <c r="E268" s="9" t="s">
        <v>317</v>
      </c>
      <c r="F268" s="13"/>
      <c r="G268" s="205" t="s">
        <v>32</v>
      </c>
      <c r="H268" s="11"/>
      <c r="I268" s="203" t="s">
        <v>938</v>
      </c>
      <c r="J268" s="17">
        <v>25570</v>
      </c>
      <c r="K268" s="50">
        <f>SUM(K260,J268)</f>
        <v>756551</v>
      </c>
    </row>
    <row r="269" spans="1:11" ht="21" customHeight="1" x14ac:dyDescent="0.3">
      <c r="A269" s="189"/>
      <c r="B269" s="7"/>
      <c r="C269" s="8"/>
      <c r="D269" s="46" t="s">
        <v>762</v>
      </c>
      <c r="E269" s="9" t="s">
        <v>21</v>
      </c>
      <c r="F269" s="13" t="s">
        <v>14</v>
      </c>
      <c r="G269" s="196"/>
      <c r="H269" s="11" t="s">
        <v>33</v>
      </c>
      <c r="I269" s="193"/>
      <c r="J269" s="12"/>
      <c r="K269" s="47"/>
    </row>
    <row r="270" spans="1:11" ht="21" customHeight="1" x14ac:dyDescent="0.3">
      <c r="A270" s="189"/>
      <c r="B270" s="7"/>
      <c r="C270" s="8"/>
      <c r="D270" s="7"/>
      <c r="E270" s="9" t="s">
        <v>4</v>
      </c>
      <c r="F270" s="10" t="s">
        <v>12</v>
      </c>
      <c r="G270" s="196"/>
      <c r="H270" s="11" t="s">
        <v>88</v>
      </c>
      <c r="I270" s="193"/>
      <c r="J270" s="12"/>
      <c r="K270" s="47"/>
    </row>
    <row r="271" spans="1:11" ht="21" customHeight="1" x14ac:dyDescent="0.3">
      <c r="A271" s="189"/>
      <c r="B271" s="7"/>
      <c r="C271" s="8"/>
      <c r="D271" s="9"/>
      <c r="E271" s="9" t="s">
        <v>5</v>
      </c>
      <c r="F271" s="13" t="s">
        <v>14</v>
      </c>
      <c r="G271" s="196"/>
      <c r="H271" s="11" t="s">
        <v>101</v>
      </c>
      <c r="I271" s="193"/>
      <c r="J271" s="12"/>
      <c r="K271" s="47"/>
    </row>
    <row r="272" spans="1:11" ht="21" customHeight="1" x14ac:dyDescent="0.3">
      <c r="A272" s="189"/>
      <c r="B272" s="7"/>
      <c r="C272" s="8"/>
      <c r="D272" s="9"/>
      <c r="E272" s="9" t="s">
        <v>6</v>
      </c>
      <c r="F272" s="10" t="s">
        <v>12</v>
      </c>
      <c r="G272" s="196"/>
      <c r="H272" s="11" t="s">
        <v>65</v>
      </c>
      <c r="I272" s="193"/>
      <c r="J272" s="12"/>
      <c r="K272" s="47"/>
    </row>
    <row r="273" spans="1:11" ht="21" customHeight="1" x14ac:dyDescent="0.3">
      <c r="A273" s="189"/>
      <c r="B273" s="7"/>
      <c r="C273" s="8"/>
      <c r="D273" s="7"/>
      <c r="E273" s="9" t="s">
        <v>7</v>
      </c>
      <c r="F273" s="13" t="s">
        <v>14</v>
      </c>
      <c r="G273" s="196"/>
      <c r="H273" s="11" t="s">
        <v>101</v>
      </c>
      <c r="I273" s="193"/>
      <c r="J273" s="12"/>
      <c r="K273" s="47"/>
    </row>
    <row r="274" spans="1:11" ht="21" customHeight="1" thickBot="1" x14ac:dyDescent="0.35">
      <c r="A274" s="201"/>
      <c r="B274" s="34"/>
      <c r="C274" s="19"/>
      <c r="D274" s="20"/>
      <c r="E274" s="20" t="s">
        <v>72</v>
      </c>
      <c r="F274" s="13" t="s">
        <v>14</v>
      </c>
      <c r="G274" s="211"/>
      <c r="H274" s="11" t="s">
        <v>68</v>
      </c>
      <c r="I274" s="204"/>
      <c r="J274" s="23"/>
      <c r="K274" s="51"/>
    </row>
    <row r="275" spans="1:11" ht="21" customHeight="1" thickTop="1" x14ac:dyDescent="0.3">
      <c r="A275" s="52"/>
      <c r="B275" s="40"/>
      <c r="C275" s="25"/>
      <c r="D275" s="26"/>
      <c r="E275" s="26"/>
      <c r="F275" s="26"/>
      <c r="G275" s="26"/>
      <c r="H275" s="27"/>
      <c r="I275" s="26"/>
      <c r="J275" s="28"/>
      <c r="K275" s="53"/>
    </row>
    <row r="276" spans="1:11" ht="21" customHeight="1" x14ac:dyDescent="0.35">
      <c r="A276" s="188">
        <v>35</v>
      </c>
      <c r="B276" s="4">
        <v>44910</v>
      </c>
      <c r="C276" s="5" t="s">
        <v>35</v>
      </c>
      <c r="D276" s="46" t="s">
        <v>992</v>
      </c>
      <c r="E276" s="9" t="s">
        <v>317</v>
      </c>
      <c r="F276" s="13"/>
      <c r="G276" s="205" t="s">
        <v>32</v>
      </c>
      <c r="H276" s="11"/>
      <c r="I276" s="203" t="s">
        <v>938</v>
      </c>
      <c r="J276" s="17">
        <v>31783</v>
      </c>
      <c r="K276" s="50">
        <f>SUM(K268,J276)</f>
        <v>788334</v>
      </c>
    </row>
    <row r="277" spans="1:11" ht="21" customHeight="1" x14ac:dyDescent="0.3">
      <c r="A277" s="189"/>
      <c r="B277" s="7"/>
      <c r="C277" s="8"/>
      <c r="D277" s="46" t="s">
        <v>993</v>
      </c>
      <c r="E277" s="9" t="s">
        <v>21</v>
      </c>
      <c r="F277" s="10" t="s">
        <v>12</v>
      </c>
      <c r="G277" s="196"/>
      <c r="H277" s="11" t="s">
        <v>617</v>
      </c>
      <c r="I277" s="193"/>
      <c r="J277" s="12"/>
      <c r="K277" s="47"/>
    </row>
    <row r="278" spans="1:11" ht="21" customHeight="1" x14ac:dyDescent="0.3">
      <c r="A278" s="189"/>
      <c r="B278" s="7"/>
      <c r="C278" s="8"/>
      <c r="D278" s="7"/>
      <c r="E278" s="9" t="s">
        <v>4</v>
      </c>
      <c r="F278" s="13" t="s">
        <v>14</v>
      </c>
      <c r="G278" s="196"/>
      <c r="H278" s="11" t="s">
        <v>63</v>
      </c>
      <c r="I278" s="193"/>
      <c r="J278" s="12"/>
      <c r="K278" s="47"/>
    </row>
    <row r="279" spans="1:11" ht="21" customHeight="1" x14ac:dyDescent="0.3">
      <c r="A279" s="189"/>
      <c r="B279" s="7"/>
      <c r="C279" s="8"/>
      <c r="D279" s="9"/>
      <c r="E279" s="9" t="s">
        <v>5</v>
      </c>
      <c r="F279" s="10" t="s">
        <v>12</v>
      </c>
      <c r="G279" s="196"/>
      <c r="H279" s="11" t="s">
        <v>606</v>
      </c>
      <c r="I279" s="193"/>
      <c r="J279" s="12"/>
      <c r="K279" s="47"/>
    </row>
    <row r="280" spans="1:11" ht="21" customHeight="1" x14ac:dyDescent="0.3">
      <c r="A280" s="189"/>
      <c r="B280" s="7"/>
      <c r="C280" s="8"/>
      <c r="D280" s="9"/>
      <c r="E280" s="9" t="s">
        <v>6</v>
      </c>
      <c r="F280" s="13" t="s">
        <v>14</v>
      </c>
      <c r="G280" s="196"/>
      <c r="H280" s="11" t="s">
        <v>63</v>
      </c>
      <c r="I280" s="193"/>
      <c r="J280" s="12"/>
      <c r="K280" s="47"/>
    </row>
    <row r="281" spans="1:11" ht="21" customHeight="1" x14ac:dyDescent="0.3">
      <c r="A281" s="189"/>
      <c r="B281" s="7"/>
      <c r="C281" s="8"/>
      <c r="D281" s="7"/>
      <c r="E281" s="9" t="s">
        <v>7</v>
      </c>
      <c r="F281" s="13" t="s">
        <v>14</v>
      </c>
      <c r="G281" s="196"/>
      <c r="H281" s="11" t="s">
        <v>47</v>
      </c>
      <c r="I281" s="193"/>
      <c r="J281" s="12"/>
      <c r="K281" s="47"/>
    </row>
    <row r="282" spans="1:11" ht="21" customHeight="1" thickBot="1" x14ac:dyDescent="0.35">
      <c r="A282" s="201"/>
      <c r="B282" s="34"/>
      <c r="C282" s="19"/>
      <c r="D282" s="20"/>
      <c r="E282" s="20" t="s">
        <v>72</v>
      </c>
      <c r="F282" s="13" t="s">
        <v>14</v>
      </c>
      <c r="G282" s="211"/>
      <c r="H282" s="11" t="s">
        <v>68</v>
      </c>
      <c r="I282" s="204"/>
      <c r="J282" s="23"/>
      <c r="K282" s="51"/>
    </row>
    <row r="283" spans="1:11" ht="21" customHeight="1" thickTop="1" x14ac:dyDescent="0.3">
      <c r="A283" s="52"/>
      <c r="B283" s="40"/>
      <c r="C283" s="25"/>
      <c r="D283" s="26"/>
      <c r="E283" s="26"/>
      <c r="F283" s="26"/>
      <c r="G283" s="26"/>
      <c r="H283" s="27"/>
      <c r="I283" s="26"/>
      <c r="J283" s="28"/>
      <c r="K283" s="53"/>
    </row>
    <row r="284" spans="1:11" ht="21" customHeight="1" x14ac:dyDescent="0.35">
      <c r="A284" s="188">
        <v>36</v>
      </c>
      <c r="B284" s="4">
        <v>44911</v>
      </c>
      <c r="C284" s="5" t="s">
        <v>104</v>
      </c>
      <c r="D284" s="46" t="s">
        <v>994</v>
      </c>
      <c r="E284" s="9" t="s">
        <v>317</v>
      </c>
      <c r="F284" s="13"/>
      <c r="G284" s="202" t="s">
        <v>43</v>
      </c>
      <c r="H284" s="11"/>
      <c r="I284" s="203" t="s">
        <v>938</v>
      </c>
      <c r="J284" s="17">
        <v>5374</v>
      </c>
      <c r="K284" s="50">
        <f>SUM(K276,J284)</f>
        <v>793708</v>
      </c>
    </row>
    <row r="285" spans="1:11" ht="21" customHeight="1" x14ac:dyDescent="0.3">
      <c r="A285" s="189"/>
      <c r="B285" s="7"/>
      <c r="C285" s="8"/>
      <c r="D285" s="46" t="s">
        <v>995</v>
      </c>
      <c r="E285" s="9" t="s">
        <v>21</v>
      </c>
      <c r="F285" s="10" t="s">
        <v>12</v>
      </c>
      <c r="G285" s="214"/>
      <c r="H285" s="11" t="s">
        <v>142</v>
      </c>
      <c r="I285" s="193"/>
      <c r="J285" s="12"/>
      <c r="K285" s="47"/>
    </row>
    <row r="286" spans="1:11" ht="21" customHeight="1" x14ac:dyDescent="0.3">
      <c r="A286" s="189"/>
      <c r="B286" s="7"/>
      <c r="C286" s="8"/>
      <c r="D286" s="7"/>
      <c r="E286" s="9" t="s">
        <v>4</v>
      </c>
      <c r="F286" s="10" t="s">
        <v>12</v>
      </c>
      <c r="G286" s="214"/>
      <c r="H286" s="11" t="s">
        <v>33</v>
      </c>
      <c r="I286" s="193"/>
      <c r="J286" s="12"/>
      <c r="K286" s="47"/>
    </row>
    <row r="287" spans="1:11" ht="21" customHeight="1" x14ac:dyDescent="0.3">
      <c r="A287" s="189"/>
      <c r="B287" s="7"/>
      <c r="C287" s="8"/>
      <c r="D287" s="9"/>
      <c r="E287" s="9" t="s">
        <v>5</v>
      </c>
      <c r="F287" s="10" t="s">
        <v>12</v>
      </c>
      <c r="G287" s="214"/>
      <c r="H287" s="11" t="s">
        <v>17</v>
      </c>
      <c r="I287" s="193"/>
      <c r="J287" s="12"/>
      <c r="K287" s="47"/>
    </row>
    <row r="288" spans="1:11" ht="21" customHeight="1" x14ac:dyDescent="0.3">
      <c r="A288" s="189"/>
      <c r="B288" s="7"/>
      <c r="C288" s="8"/>
      <c r="D288" s="9"/>
      <c r="E288" s="9" t="s">
        <v>6</v>
      </c>
      <c r="F288" s="13" t="s">
        <v>14</v>
      </c>
      <c r="G288" s="214"/>
      <c r="H288" s="11" t="s">
        <v>33</v>
      </c>
      <c r="I288" s="193"/>
      <c r="J288" s="12"/>
      <c r="K288" s="47"/>
    </row>
    <row r="289" spans="1:11" ht="21" customHeight="1" x14ac:dyDescent="0.3">
      <c r="A289" s="189"/>
      <c r="B289" s="7"/>
      <c r="C289" s="8"/>
      <c r="D289" s="7"/>
      <c r="E289" s="9" t="s">
        <v>7</v>
      </c>
      <c r="F289" s="10" t="s">
        <v>12</v>
      </c>
      <c r="G289" s="214"/>
      <c r="H289" s="11" t="s">
        <v>17</v>
      </c>
      <c r="I289" s="193"/>
      <c r="J289" s="12"/>
      <c r="K289" s="47"/>
    </row>
    <row r="290" spans="1:11" ht="21" customHeight="1" thickBot="1" x14ac:dyDescent="0.35">
      <c r="A290" s="201"/>
      <c r="B290" s="34"/>
      <c r="C290" s="19"/>
      <c r="D290" s="20"/>
      <c r="E290" s="20" t="s">
        <v>72</v>
      </c>
      <c r="F290" s="13" t="s">
        <v>14</v>
      </c>
      <c r="G290" s="214"/>
      <c r="H290" s="11" t="s">
        <v>55</v>
      </c>
      <c r="I290" s="204"/>
      <c r="J290" s="23"/>
      <c r="K290" s="51"/>
    </row>
    <row r="291" spans="1:11" ht="21" customHeight="1" thickTop="1" x14ac:dyDescent="0.3">
      <c r="A291" s="52"/>
      <c r="B291" s="40"/>
      <c r="C291" s="25"/>
      <c r="D291" s="26"/>
      <c r="E291" s="26"/>
      <c r="F291" s="26"/>
      <c r="G291" s="26"/>
      <c r="H291" s="27"/>
      <c r="I291" s="26"/>
      <c r="J291" s="28"/>
      <c r="K291" s="53"/>
    </row>
    <row r="292" spans="1:11" ht="21" customHeight="1" x14ac:dyDescent="0.35">
      <c r="A292" s="188">
        <v>37</v>
      </c>
      <c r="B292" s="4">
        <v>44911</v>
      </c>
      <c r="C292" s="5" t="s">
        <v>35</v>
      </c>
      <c r="D292" s="46" t="s">
        <v>996</v>
      </c>
      <c r="E292" s="9" t="s">
        <v>317</v>
      </c>
      <c r="F292" s="13"/>
      <c r="G292" s="202" t="s">
        <v>43</v>
      </c>
      <c r="H292" s="11"/>
      <c r="I292" s="203" t="s">
        <v>629</v>
      </c>
      <c r="J292" s="17">
        <v>5123</v>
      </c>
      <c r="K292" s="50">
        <f>SUM(K284,J292)</f>
        <v>798831</v>
      </c>
    </row>
    <row r="293" spans="1:11" ht="21" customHeight="1" x14ac:dyDescent="0.3">
      <c r="A293" s="189"/>
      <c r="B293" s="7"/>
      <c r="C293" s="8"/>
      <c r="D293" s="46" t="s">
        <v>997</v>
      </c>
      <c r="E293" s="9" t="s">
        <v>21</v>
      </c>
      <c r="F293" s="10" t="s">
        <v>12</v>
      </c>
      <c r="G293" s="214"/>
      <c r="H293" s="11" t="s">
        <v>142</v>
      </c>
      <c r="I293" s="193"/>
      <c r="J293" s="12"/>
      <c r="K293" s="47"/>
    </row>
    <row r="294" spans="1:11" ht="21" customHeight="1" x14ac:dyDescent="0.3">
      <c r="A294" s="189"/>
      <c r="B294" s="7"/>
      <c r="C294" s="8"/>
      <c r="D294" s="7"/>
      <c r="E294" s="9" t="s">
        <v>4</v>
      </c>
      <c r="F294" s="10" t="s">
        <v>12</v>
      </c>
      <c r="G294" s="214"/>
      <c r="H294" s="11" t="s">
        <v>101</v>
      </c>
      <c r="I294" s="193"/>
      <c r="J294" s="12"/>
      <c r="K294" s="47"/>
    </row>
    <row r="295" spans="1:11" ht="21" customHeight="1" x14ac:dyDescent="0.3">
      <c r="A295" s="189"/>
      <c r="B295" s="7"/>
      <c r="C295" s="8"/>
      <c r="D295" s="9"/>
      <c r="E295" s="9" t="s">
        <v>5</v>
      </c>
      <c r="F295" s="13" t="s">
        <v>14</v>
      </c>
      <c r="G295" s="214"/>
      <c r="H295" s="11" t="s">
        <v>142</v>
      </c>
      <c r="I295" s="193"/>
      <c r="J295" s="12"/>
      <c r="K295" s="47"/>
    </row>
    <row r="296" spans="1:11" ht="21" customHeight="1" x14ac:dyDescent="0.3">
      <c r="A296" s="189"/>
      <c r="B296" s="7"/>
      <c r="C296" s="8"/>
      <c r="D296" s="9"/>
      <c r="E296" s="9" t="s">
        <v>6</v>
      </c>
      <c r="F296" s="10" t="s">
        <v>12</v>
      </c>
      <c r="G296" s="214"/>
      <c r="H296" s="11" t="s">
        <v>101</v>
      </c>
      <c r="I296" s="193"/>
      <c r="J296" s="12"/>
      <c r="K296" s="47"/>
    </row>
    <row r="297" spans="1:11" ht="21" customHeight="1" x14ac:dyDescent="0.3">
      <c r="A297" s="189"/>
      <c r="B297" s="7"/>
      <c r="C297" s="8"/>
      <c r="D297" s="7"/>
      <c r="E297" s="9" t="s">
        <v>7</v>
      </c>
      <c r="F297" s="10" t="s">
        <v>12</v>
      </c>
      <c r="G297" s="214"/>
      <c r="H297" s="11" t="s">
        <v>606</v>
      </c>
      <c r="I297" s="193"/>
      <c r="J297" s="12"/>
      <c r="K297" s="47"/>
    </row>
    <row r="298" spans="1:11" ht="21" customHeight="1" thickBot="1" x14ac:dyDescent="0.35">
      <c r="A298" s="201"/>
      <c r="B298" s="34"/>
      <c r="C298" s="19"/>
      <c r="D298" s="20"/>
      <c r="E298" s="20" t="s">
        <v>72</v>
      </c>
      <c r="F298" s="13" t="s">
        <v>14</v>
      </c>
      <c r="G298" s="214"/>
      <c r="H298" s="11" t="s">
        <v>68</v>
      </c>
      <c r="I298" s="204"/>
      <c r="J298" s="23"/>
      <c r="K298" s="51"/>
    </row>
    <row r="299" spans="1:11" ht="21" customHeight="1" thickTop="1" x14ac:dyDescent="0.3">
      <c r="A299" s="52"/>
      <c r="B299" s="40"/>
      <c r="C299" s="25"/>
      <c r="D299" s="26"/>
      <c r="E299" s="26"/>
      <c r="F299" s="26"/>
      <c r="G299" s="26"/>
      <c r="H299" s="27"/>
      <c r="I299" s="26"/>
      <c r="J299" s="28"/>
      <c r="K299" s="53"/>
    </row>
    <row r="300" spans="1:11" ht="21" customHeight="1" x14ac:dyDescent="0.35">
      <c r="A300" s="188">
        <v>38</v>
      </c>
      <c r="B300" s="4">
        <v>44911</v>
      </c>
      <c r="C300" s="5" t="s">
        <v>23</v>
      </c>
      <c r="D300" s="46" t="s">
        <v>978</v>
      </c>
      <c r="E300" s="9" t="s">
        <v>317</v>
      </c>
      <c r="F300" s="13"/>
      <c r="G300" s="205" t="s">
        <v>32</v>
      </c>
      <c r="H300" s="11"/>
      <c r="I300" s="203" t="s">
        <v>629</v>
      </c>
      <c r="J300" s="17">
        <v>31568</v>
      </c>
      <c r="K300" s="50">
        <f>SUM(K292,J300)</f>
        <v>830399</v>
      </c>
    </row>
    <row r="301" spans="1:11" ht="21" customHeight="1" x14ac:dyDescent="0.3">
      <c r="A301" s="189"/>
      <c r="B301" s="7"/>
      <c r="C301" s="8"/>
      <c r="D301" s="46" t="s">
        <v>628</v>
      </c>
      <c r="E301" s="9" t="s">
        <v>21</v>
      </c>
      <c r="F301" s="10" t="s">
        <v>12</v>
      </c>
      <c r="G301" s="196"/>
      <c r="H301" s="11" t="s">
        <v>848</v>
      </c>
      <c r="I301" s="193"/>
      <c r="J301" s="12"/>
      <c r="K301" s="47"/>
    </row>
    <row r="302" spans="1:11" ht="21" customHeight="1" x14ac:dyDescent="0.3">
      <c r="A302" s="189"/>
      <c r="B302" s="7"/>
      <c r="C302" s="8"/>
      <c r="D302" s="7"/>
      <c r="E302" s="9" t="s">
        <v>4</v>
      </c>
      <c r="F302" s="13" t="s">
        <v>14</v>
      </c>
      <c r="G302" s="196"/>
      <c r="H302" s="11" t="s">
        <v>57</v>
      </c>
      <c r="I302" s="193"/>
      <c r="J302" s="12"/>
      <c r="K302" s="47"/>
    </row>
    <row r="303" spans="1:11" ht="21" customHeight="1" x14ac:dyDescent="0.3">
      <c r="A303" s="189"/>
      <c r="B303" s="7"/>
      <c r="C303" s="8"/>
      <c r="D303" s="9"/>
      <c r="E303" s="9" t="s">
        <v>5</v>
      </c>
      <c r="F303" s="13" t="s">
        <v>14</v>
      </c>
      <c r="G303" s="196"/>
      <c r="H303" s="11" t="s">
        <v>26</v>
      </c>
      <c r="I303" s="193"/>
      <c r="J303" s="12"/>
      <c r="K303" s="47"/>
    </row>
    <row r="304" spans="1:11" ht="21" customHeight="1" x14ac:dyDescent="0.3">
      <c r="A304" s="189"/>
      <c r="B304" s="7"/>
      <c r="C304" s="8"/>
      <c r="D304" s="9"/>
      <c r="E304" s="9" t="s">
        <v>6</v>
      </c>
      <c r="F304" s="13" t="s">
        <v>14</v>
      </c>
      <c r="G304" s="196"/>
      <c r="H304" s="11" t="s">
        <v>606</v>
      </c>
      <c r="I304" s="193"/>
      <c r="J304" s="12"/>
      <c r="K304" s="47"/>
    </row>
    <row r="305" spans="1:11" ht="21" customHeight="1" x14ac:dyDescent="0.3">
      <c r="A305" s="189"/>
      <c r="B305" s="7"/>
      <c r="C305" s="8"/>
      <c r="D305" s="7"/>
      <c r="E305" s="9" t="s">
        <v>7</v>
      </c>
      <c r="F305" s="10" t="s">
        <v>12</v>
      </c>
      <c r="G305" s="196"/>
      <c r="H305" s="11" t="s">
        <v>26</v>
      </c>
      <c r="I305" s="193"/>
      <c r="J305" s="12"/>
      <c r="K305" s="47"/>
    </row>
    <row r="306" spans="1:11" ht="21" customHeight="1" thickBot="1" x14ac:dyDescent="0.35">
      <c r="A306" s="201"/>
      <c r="B306" s="34"/>
      <c r="C306" s="19"/>
      <c r="D306" s="20"/>
      <c r="E306" s="20" t="s">
        <v>72</v>
      </c>
      <c r="F306" s="13" t="s">
        <v>14</v>
      </c>
      <c r="G306" s="211"/>
      <c r="H306" s="11" t="s">
        <v>55</v>
      </c>
      <c r="I306" s="204"/>
      <c r="J306" s="23"/>
      <c r="K306" s="51"/>
    </row>
    <row r="307" spans="1:11" ht="21" customHeight="1" thickTop="1" x14ac:dyDescent="0.3">
      <c r="A307" s="52"/>
      <c r="B307" s="40"/>
      <c r="C307" s="25"/>
      <c r="D307" s="26"/>
      <c r="E307" s="26"/>
      <c r="F307" s="26"/>
      <c r="G307" s="26"/>
      <c r="H307" s="27"/>
      <c r="I307" s="26"/>
      <c r="J307" s="28"/>
      <c r="K307" s="53"/>
    </row>
    <row r="308" spans="1:11" ht="21" customHeight="1" x14ac:dyDescent="0.35">
      <c r="A308" s="188">
        <v>39</v>
      </c>
      <c r="B308" s="4">
        <v>44912</v>
      </c>
      <c r="C308" s="5" t="s">
        <v>66</v>
      </c>
      <c r="D308" s="46" t="s">
        <v>998</v>
      </c>
      <c r="E308" s="9" t="s">
        <v>317</v>
      </c>
      <c r="F308" s="13"/>
      <c r="G308" s="206" t="s">
        <v>38</v>
      </c>
      <c r="H308" s="11"/>
      <c r="I308" s="203" t="s">
        <v>18</v>
      </c>
      <c r="J308" s="17">
        <v>9211</v>
      </c>
      <c r="K308" s="50">
        <f>SUM(K300,J308)</f>
        <v>839610</v>
      </c>
    </row>
    <row r="309" spans="1:11" ht="21" customHeight="1" x14ac:dyDescent="0.3">
      <c r="A309" s="189"/>
      <c r="B309" s="7"/>
      <c r="C309" s="8"/>
      <c r="D309" s="46" t="s">
        <v>536</v>
      </c>
      <c r="E309" s="9" t="s">
        <v>21</v>
      </c>
      <c r="F309" s="10"/>
      <c r="G309" s="212"/>
      <c r="H309" s="11"/>
      <c r="I309" s="193"/>
      <c r="J309" s="12"/>
      <c r="K309" s="47"/>
    </row>
    <row r="310" spans="1:11" ht="21" customHeight="1" x14ac:dyDescent="0.3">
      <c r="A310" s="189"/>
      <c r="B310" s="7"/>
      <c r="C310" s="8"/>
      <c r="D310" s="7"/>
      <c r="E310" s="9" t="s">
        <v>4</v>
      </c>
      <c r="F310" s="10" t="s">
        <v>12</v>
      </c>
      <c r="G310" s="212"/>
      <c r="H310" s="11" t="s">
        <v>606</v>
      </c>
      <c r="I310" s="193"/>
      <c r="J310" s="12"/>
      <c r="K310" s="47"/>
    </row>
    <row r="311" spans="1:11" ht="21" customHeight="1" x14ac:dyDescent="0.3">
      <c r="A311" s="189"/>
      <c r="B311" s="7"/>
      <c r="C311" s="8"/>
      <c r="D311" s="9"/>
      <c r="E311" s="9" t="s">
        <v>5</v>
      </c>
      <c r="F311" s="13" t="s">
        <v>14</v>
      </c>
      <c r="G311" s="212"/>
      <c r="H311" s="11" t="s">
        <v>848</v>
      </c>
      <c r="I311" s="193"/>
      <c r="J311" s="12"/>
      <c r="K311" s="47"/>
    </row>
    <row r="312" spans="1:11" ht="21" customHeight="1" x14ac:dyDescent="0.3">
      <c r="A312" s="189"/>
      <c r="B312" s="7"/>
      <c r="C312" s="8"/>
      <c r="D312" s="9"/>
      <c r="E312" s="9" t="s">
        <v>6</v>
      </c>
      <c r="F312" s="13" t="s">
        <v>14</v>
      </c>
      <c r="G312" s="212"/>
      <c r="H312" s="11" t="s">
        <v>13</v>
      </c>
      <c r="I312" s="193"/>
      <c r="J312" s="12"/>
      <c r="K312" s="47"/>
    </row>
    <row r="313" spans="1:11" ht="21" customHeight="1" x14ac:dyDescent="0.3">
      <c r="A313" s="189"/>
      <c r="B313" s="7"/>
      <c r="C313" s="8"/>
      <c r="D313" s="7"/>
      <c r="E313" s="9" t="s">
        <v>7</v>
      </c>
      <c r="F313" s="10" t="s">
        <v>12</v>
      </c>
      <c r="G313" s="212"/>
      <c r="H313" s="11" t="s">
        <v>848</v>
      </c>
      <c r="I313" s="193"/>
      <c r="J313" s="12"/>
      <c r="K313" s="47"/>
    </row>
    <row r="314" spans="1:11" ht="21" customHeight="1" thickBot="1" x14ac:dyDescent="0.35">
      <c r="A314" s="201"/>
      <c r="B314" s="34"/>
      <c r="C314" s="19"/>
      <c r="D314" s="20"/>
      <c r="E314" s="20" t="s">
        <v>72</v>
      </c>
      <c r="F314" s="10" t="s">
        <v>12</v>
      </c>
      <c r="G314" s="213"/>
      <c r="H314" s="11" t="s">
        <v>68</v>
      </c>
      <c r="I314" s="204"/>
      <c r="J314" s="23"/>
      <c r="K314" s="51"/>
    </row>
    <row r="315" spans="1:11" ht="21" customHeight="1" thickTop="1" x14ac:dyDescent="0.3">
      <c r="A315" s="52"/>
      <c r="B315" s="40"/>
      <c r="C315" s="25"/>
      <c r="D315" s="26"/>
      <c r="E315" s="26"/>
      <c r="F315" s="26"/>
      <c r="G315" s="26"/>
      <c r="H315" s="27"/>
      <c r="I315" s="26"/>
      <c r="J315" s="28"/>
      <c r="K315" s="53"/>
    </row>
    <row r="316" spans="1:11" ht="21" customHeight="1" x14ac:dyDescent="0.35">
      <c r="A316" s="188">
        <v>40</v>
      </c>
      <c r="B316" s="4">
        <v>44913</v>
      </c>
      <c r="C316" s="5" t="s">
        <v>104</v>
      </c>
      <c r="D316" s="46" t="s">
        <v>999</v>
      </c>
      <c r="E316" s="9" t="s">
        <v>317</v>
      </c>
      <c r="F316" s="13"/>
      <c r="G316" s="205" t="s">
        <v>32</v>
      </c>
      <c r="H316" s="11"/>
      <c r="I316" s="203" t="s">
        <v>938</v>
      </c>
      <c r="J316" s="17">
        <v>25826</v>
      </c>
      <c r="K316" s="50">
        <f>SUM(K308,J316)</f>
        <v>865436</v>
      </c>
    </row>
    <row r="317" spans="1:11" ht="21" customHeight="1" x14ac:dyDescent="0.3">
      <c r="A317" s="189"/>
      <c r="B317" s="7"/>
      <c r="C317" s="8"/>
      <c r="D317" s="46" t="s">
        <v>1000</v>
      </c>
      <c r="E317" s="9" t="s">
        <v>21</v>
      </c>
      <c r="F317" s="13" t="s">
        <v>14</v>
      </c>
      <c r="G317" s="196"/>
      <c r="H317" s="11" t="s">
        <v>33</v>
      </c>
      <c r="I317" s="193"/>
      <c r="J317" s="12"/>
      <c r="K317" s="47"/>
    </row>
    <row r="318" spans="1:11" ht="21" customHeight="1" x14ac:dyDescent="0.3">
      <c r="A318" s="189"/>
      <c r="B318" s="7"/>
      <c r="C318" s="8"/>
      <c r="D318" s="7"/>
      <c r="E318" s="9" t="s">
        <v>4</v>
      </c>
      <c r="F318" s="10" t="s">
        <v>12</v>
      </c>
      <c r="G318" s="196"/>
      <c r="H318" s="11" t="s">
        <v>48</v>
      </c>
      <c r="I318" s="193"/>
      <c r="J318" s="12"/>
      <c r="K318" s="47"/>
    </row>
    <row r="319" spans="1:11" ht="21" customHeight="1" x14ac:dyDescent="0.3">
      <c r="A319" s="189"/>
      <c r="B319" s="7"/>
      <c r="C319" s="8"/>
      <c r="D319" s="9"/>
      <c r="E319" s="9" t="s">
        <v>5</v>
      </c>
      <c r="F319" s="13" t="s">
        <v>14</v>
      </c>
      <c r="G319" s="196"/>
      <c r="H319" s="11" t="s">
        <v>33</v>
      </c>
      <c r="I319" s="193"/>
      <c r="J319" s="12"/>
      <c r="K319" s="47"/>
    </row>
    <row r="320" spans="1:11" ht="21" customHeight="1" x14ac:dyDescent="0.3">
      <c r="A320" s="189"/>
      <c r="B320" s="7"/>
      <c r="C320" s="8"/>
      <c r="D320" s="9"/>
      <c r="E320" s="9" t="s">
        <v>6</v>
      </c>
      <c r="F320" s="13" t="s">
        <v>14</v>
      </c>
      <c r="G320" s="196"/>
      <c r="H320" s="11" t="s">
        <v>101</v>
      </c>
      <c r="I320" s="193"/>
      <c r="J320" s="12"/>
      <c r="K320" s="47"/>
    </row>
    <row r="321" spans="1:11" ht="21" customHeight="1" x14ac:dyDescent="0.3">
      <c r="A321" s="189"/>
      <c r="B321" s="7"/>
      <c r="C321" s="8"/>
      <c r="D321" s="7"/>
      <c r="E321" s="9" t="s">
        <v>7</v>
      </c>
      <c r="F321" s="10" t="s">
        <v>12</v>
      </c>
      <c r="G321" s="196"/>
      <c r="H321" s="11" t="s">
        <v>33</v>
      </c>
      <c r="I321" s="193"/>
      <c r="J321" s="12"/>
      <c r="K321" s="47"/>
    </row>
    <row r="322" spans="1:11" ht="21" customHeight="1" thickBot="1" x14ac:dyDescent="0.35">
      <c r="A322" s="201"/>
      <c r="B322" s="34"/>
      <c r="C322" s="19"/>
      <c r="D322" s="20"/>
      <c r="E322" s="20" t="s">
        <v>72</v>
      </c>
      <c r="F322" s="13" t="s">
        <v>14</v>
      </c>
      <c r="G322" s="211"/>
      <c r="H322" s="11" t="s">
        <v>68</v>
      </c>
      <c r="I322" s="204"/>
      <c r="J322" s="23"/>
      <c r="K322" s="51"/>
    </row>
    <row r="323" spans="1:11" ht="21" customHeight="1" thickTop="1" x14ac:dyDescent="0.3">
      <c r="A323" s="52"/>
      <c r="B323" s="40"/>
      <c r="C323" s="25"/>
      <c r="D323" s="26"/>
      <c r="E323" s="26"/>
      <c r="F323" s="26"/>
      <c r="G323" s="26"/>
      <c r="H323" s="27"/>
      <c r="I323" s="26"/>
      <c r="J323" s="28"/>
      <c r="K323" s="53"/>
    </row>
    <row r="324" spans="1:11" ht="21" customHeight="1" x14ac:dyDescent="0.35">
      <c r="A324" s="188">
        <v>41</v>
      </c>
      <c r="B324" s="4">
        <v>44913</v>
      </c>
      <c r="C324" s="5" t="s">
        <v>35</v>
      </c>
      <c r="D324" s="46" t="s">
        <v>982</v>
      </c>
      <c r="E324" s="9" t="s">
        <v>317</v>
      </c>
      <c r="F324" s="13"/>
      <c r="G324" s="202" t="s">
        <v>43</v>
      </c>
      <c r="H324" s="11"/>
      <c r="I324" s="203" t="s">
        <v>759</v>
      </c>
      <c r="J324" s="17">
        <v>1181</v>
      </c>
      <c r="K324" s="50">
        <f>SUM(K316,J324)</f>
        <v>866617</v>
      </c>
    </row>
    <row r="325" spans="1:11" ht="21" customHeight="1" x14ac:dyDescent="0.3">
      <c r="A325" s="189"/>
      <c r="B325" s="7"/>
      <c r="C325" s="8"/>
      <c r="D325" s="46" t="s">
        <v>74</v>
      </c>
      <c r="E325" s="9" t="s">
        <v>21</v>
      </c>
      <c r="F325" s="13"/>
      <c r="G325" s="214"/>
      <c r="H325" s="11"/>
      <c r="I325" s="193"/>
      <c r="J325" s="12"/>
      <c r="K325" s="47"/>
    </row>
    <row r="326" spans="1:11" ht="21" customHeight="1" x14ac:dyDescent="0.3">
      <c r="A326" s="189"/>
      <c r="B326" s="7"/>
      <c r="C326" s="8"/>
      <c r="D326" s="7"/>
      <c r="E326" s="9" t="s">
        <v>4</v>
      </c>
      <c r="F326" s="10"/>
      <c r="G326" s="214"/>
      <c r="H326" s="11"/>
      <c r="I326" s="193"/>
      <c r="J326" s="12"/>
      <c r="K326" s="47"/>
    </row>
    <row r="327" spans="1:11" ht="21" customHeight="1" x14ac:dyDescent="0.3">
      <c r="A327" s="189"/>
      <c r="B327" s="7"/>
      <c r="C327" s="8"/>
      <c r="D327" s="9"/>
      <c r="E327" s="9" t="s">
        <v>5</v>
      </c>
      <c r="F327" s="10" t="s">
        <v>12</v>
      </c>
      <c r="G327" s="214"/>
      <c r="H327" s="11" t="s">
        <v>55</v>
      </c>
      <c r="I327" s="193"/>
      <c r="J327" s="12"/>
      <c r="K327" s="47"/>
    </row>
    <row r="328" spans="1:11" ht="21" customHeight="1" x14ac:dyDescent="0.3">
      <c r="A328" s="189"/>
      <c r="B328" s="7"/>
      <c r="C328" s="8"/>
      <c r="D328" s="9"/>
      <c r="E328" s="9" t="s">
        <v>6</v>
      </c>
      <c r="F328" s="10" t="s">
        <v>12</v>
      </c>
      <c r="G328" s="214"/>
      <c r="H328" s="11" t="s">
        <v>17</v>
      </c>
      <c r="I328" s="193"/>
      <c r="J328" s="12"/>
      <c r="K328" s="47"/>
    </row>
    <row r="329" spans="1:11" ht="21" customHeight="1" x14ac:dyDescent="0.3">
      <c r="A329" s="189"/>
      <c r="B329" s="7"/>
      <c r="C329" s="8"/>
      <c r="D329" s="7"/>
      <c r="E329" s="9" t="s">
        <v>7</v>
      </c>
      <c r="F329" s="10" t="s">
        <v>12</v>
      </c>
      <c r="G329" s="214"/>
      <c r="H329" s="11" t="s">
        <v>606</v>
      </c>
      <c r="I329" s="193"/>
      <c r="J329" s="12"/>
      <c r="K329" s="47"/>
    </row>
    <row r="330" spans="1:11" ht="21" customHeight="1" thickBot="1" x14ac:dyDescent="0.35">
      <c r="A330" s="201"/>
      <c r="B330" s="34"/>
      <c r="C330" s="19"/>
      <c r="D330" s="20"/>
      <c r="E330" s="20" t="s">
        <v>72</v>
      </c>
      <c r="F330" s="10" t="s">
        <v>12</v>
      </c>
      <c r="G330" s="214"/>
      <c r="H330" s="11" t="s">
        <v>68</v>
      </c>
      <c r="I330" s="204"/>
      <c r="J330" s="23"/>
      <c r="K330" s="51"/>
    </row>
    <row r="331" spans="1:11" ht="21" customHeight="1" thickTop="1" x14ac:dyDescent="0.3">
      <c r="A331" s="52"/>
      <c r="B331" s="40"/>
      <c r="C331" s="25"/>
      <c r="D331" s="26"/>
      <c r="E331" s="26"/>
      <c r="F331" s="26"/>
      <c r="G331" s="26"/>
      <c r="H331" s="27"/>
      <c r="I331" s="26"/>
      <c r="J331" s="28"/>
      <c r="K331" s="53"/>
    </row>
    <row r="332" spans="1:11" ht="21" customHeight="1" x14ac:dyDescent="0.35">
      <c r="A332" s="188">
        <v>42</v>
      </c>
      <c r="B332" s="4">
        <v>44913</v>
      </c>
      <c r="C332" s="5" t="s">
        <v>23</v>
      </c>
      <c r="D332" s="46" t="s">
        <v>1001</v>
      </c>
      <c r="E332" s="9" t="s">
        <v>317</v>
      </c>
      <c r="F332" s="13"/>
      <c r="G332" s="202" t="s">
        <v>43</v>
      </c>
      <c r="H332" s="11"/>
      <c r="I332" s="203" t="s">
        <v>1003</v>
      </c>
      <c r="J332" s="17">
        <v>5687</v>
      </c>
      <c r="K332" s="50">
        <f>SUM(K324,J332)</f>
        <v>872304</v>
      </c>
    </row>
    <row r="333" spans="1:11" ht="21" customHeight="1" x14ac:dyDescent="0.3">
      <c r="A333" s="189"/>
      <c r="B333" s="7"/>
      <c r="C333" s="8"/>
      <c r="D333" s="46" t="s">
        <v>1002</v>
      </c>
      <c r="E333" s="9" t="s">
        <v>21</v>
      </c>
      <c r="F333" s="13" t="s">
        <v>14</v>
      </c>
      <c r="G333" s="214"/>
      <c r="H333" s="11" t="s">
        <v>55</v>
      </c>
      <c r="I333" s="193"/>
      <c r="J333" s="12"/>
      <c r="K333" s="47"/>
    </row>
    <row r="334" spans="1:11" ht="21" customHeight="1" x14ac:dyDescent="0.3">
      <c r="A334" s="189"/>
      <c r="B334" s="7"/>
      <c r="C334" s="8"/>
      <c r="D334" s="7"/>
      <c r="E334" s="9" t="s">
        <v>4</v>
      </c>
      <c r="F334" s="10" t="s">
        <v>12</v>
      </c>
      <c r="G334" s="214"/>
      <c r="H334" s="11" t="s">
        <v>44</v>
      </c>
      <c r="I334" s="193"/>
      <c r="J334" s="12"/>
      <c r="K334" s="47"/>
    </row>
    <row r="335" spans="1:11" ht="21" customHeight="1" x14ac:dyDescent="0.3">
      <c r="A335" s="189"/>
      <c r="B335" s="7"/>
      <c r="C335" s="8"/>
      <c r="D335" s="9"/>
      <c r="E335" s="9" t="s">
        <v>5</v>
      </c>
      <c r="F335" s="10" t="s">
        <v>12</v>
      </c>
      <c r="G335" s="214"/>
      <c r="H335" s="11" t="s">
        <v>48</v>
      </c>
      <c r="I335" s="193"/>
      <c r="J335" s="12"/>
      <c r="K335" s="47"/>
    </row>
    <row r="336" spans="1:11" ht="21" customHeight="1" x14ac:dyDescent="0.3">
      <c r="A336" s="189"/>
      <c r="B336" s="7"/>
      <c r="C336" s="8"/>
      <c r="D336" s="9"/>
      <c r="E336" s="9" t="s">
        <v>6</v>
      </c>
      <c r="F336" s="10" t="s">
        <v>12</v>
      </c>
      <c r="G336" s="214"/>
      <c r="H336" s="11" t="s">
        <v>65</v>
      </c>
      <c r="I336" s="193"/>
      <c r="J336" s="12"/>
      <c r="K336" s="47"/>
    </row>
    <row r="337" spans="1:11" ht="21" customHeight="1" x14ac:dyDescent="0.3">
      <c r="A337" s="189"/>
      <c r="B337" s="7"/>
      <c r="C337" s="8"/>
      <c r="D337" s="7"/>
      <c r="E337" s="9" t="s">
        <v>7</v>
      </c>
      <c r="F337" s="13" t="s">
        <v>14</v>
      </c>
      <c r="G337" s="214"/>
      <c r="H337" s="11" t="s">
        <v>48</v>
      </c>
      <c r="I337" s="193"/>
      <c r="J337" s="12"/>
      <c r="K337" s="47"/>
    </row>
    <row r="338" spans="1:11" ht="21" customHeight="1" thickBot="1" x14ac:dyDescent="0.35">
      <c r="A338" s="201"/>
      <c r="B338" s="34"/>
      <c r="C338" s="19"/>
      <c r="D338" s="20"/>
      <c r="E338" s="20" t="s">
        <v>72</v>
      </c>
      <c r="F338" s="10" t="s">
        <v>12</v>
      </c>
      <c r="G338" s="214"/>
      <c r="H338" s="11" t="s">
        <v>55</v>
      </c>
      <c r="I338" s="204"/>
      <c r="J338" s="23"/>
      <c r="K338" s="51"/>
    </row>
    <row r="339" spans="1:11" ht="21" customHeight="1" thickTop="1" x14ac:dyDescent="0.3">
      <c r="A339" s="52"/>
      <c r="B339" s="40"/>
      <c r="C339" s="25"/>
      <c r="D339" s="26"/>
      <c r="E339" s="26"/>
      <c r="F339" s="26"/>
      <c r="G339" s="26"/>
      <c r="H339" s="27"/>
      <c r="I339" s="26"/>
      <c r="J339" s="28"/>
      <c r="K339" s="53"/>
    </row>
    <row r="340" spans="1:11" ht="21" customHeight="1" x14ac:dyDescent="0.35">
      <c r="A340" s="188">
        <v>43</v>
      </c>
      <c r="B340" s="4">
        <v>44914</v>
      </c>
      <c r="C340" s="5" t="s">
        <v>104</v>
      </c>
      <c r="D340" s="46" t="s">
        <v>1004</v>
      </c>
      <c r="E340" s="9" t="s">
        <v>317</v>
      </c>
      <c r="F340" s="13" t="s">
        <v>14</v>
      </c>
      <c r="G340" s="205" t="s">
        <v>32</v>
      </c>
      <c r="H340" s="11" t="s">
        <v>848</v>
      </c>
      <c r="I340" s="203" t="s">
        <v>938</v>
      </c>
      <c r="J340" s="17">
        <v>26652</v>
      </c>
      <c r="K340" s="50">
        <f>SUM(K332,J340)</f>
        <v>898956</v>
      </c>
    </row>
    <row r="341" spans="1:11" ht="21" customHeight="1" x14ac:dyDescent="0.3">
      <c r="A341" s="189"/>
      <c r="B341" s="7"/>
      <c r="C341" s="8"/>
      <c r="D341" s="46" t="s">
        <v>1002</v>
      </c>
      <c r="E341" s="9" t="s">
        <v>21</v>
      </c>
      <c r="F341" s="10" t="s">
        <v>12</v>
      </c>
      <c r="G341" s="196"/>
      <c r="H341" s="11" t="s">
        <v>47</v>
      </c>
      <c r="I341" s="193"/>
      <c r="J341" s="12"/>
      <c r="K341" s="47"/>
    </row>
    <row r="342" spans="1:11" ht="21" customHeight="1" x14ac:dyDescent="0.3">
      <c r="A342" s="189"/>
      <c r="B342" s="7"/>
      <c r="C342" s="8"/>
      <c r="D342" s="7"/>
      <c r="E342" s="9" t="s">
        <v>4</v>
      </c>
      <c r="F342" s="13" t="s">
        <v>14</v>
      </c>
      <c r="G342" s="196"/>
      <c r="H342" s="11" t="s">
        <v>775</v>
      </c>
      <c r="I342" s="193"/>
      <c r="J342" s="12"/>
      <c r="K342" s="47"/>
    </row>
    <row r="343" spans="1:11" ht="21" customHeight="1" x14ac:dyDescent="0.3">
      <c r="A343" s="189"/>
      <c r="B343" s="7"/>
      <c r="C343" s="8"/>
      <c r="D343" s="9"/>
      <c r="E343" s="9" t="s">
        <v>5</v>
      </c>
      <c r="F343" s="13" t="s">
        <v>14</v>
      </c>
      <c r="G343" s="196"/>
      <c r="H343" s="11" t="s">
        <v>33</v>
      </c>
      <c r="I343" s="193"/>
      <c r="J343" s="12"/>
      <c r="K343" s="47"/>
    </row>
    <row r="344" spans="1:11" ht="21" customHeight="1" x14ac:dyDescent="0.3">
      <c r="A344" s="189"/>
      <c r="B344" s="7"/>
      <c r="C344" s="8"/>
      <c r="D344" s="9"/>
      <c r="E344" s="9" t="s">
        <v>6</v>
      </c>
      <c r="F344" s="10" t="s">
        <v>12</v>
      </c>
      <c r="G344" s="196"/>
      <c r="H344" s="11" t="s">
        <v>775</v>
      </c>
      <c r="I344" s="193"/>
      <c r="J344" s="12"/>
      <c r="K344" s="47"/>
    </row>
    <row r="345" spans="1:11" ht="21" customHeight="1" x14ac:dyDescent="0.3">
      <c r="A345" s="189"/>
      <c r="B345" s="7"/>
      <c r="C345" s="8"/>
      <c r="D345" s="7"/>
      <c r="E345" s="9" t="s">
        <v>7</v>
      </c>
      <c r="F345" s="13" t="s">
        <v>14</v>
      </c>
      <c r="G345" s="196"/>
      <c r="H345" s="11" t="s">
        <v>33</v>
      </c>
      <c r="I345" s="193"/>
      <c r="J345" s="12"/>
      <c r="K345" s="47"/>
    </row>
    <row r="346" spans="1:11" ht="21" customHeight="1" thickBot="1" x14ac:dyDescent="0.35">
      <c r="A346" s="201"/>
      <c r="B346" s="34"/>
      <c r="C346" s="19"/>
      <c r="D346" s="20"/>
      <c r="E346" s="20" t="s">
        <v>72</v>
      </c>
      <c r="F346" s="10" t="s">
        <v>12</v>
      </c>
      <c r="G346" s="211"/>
      <c r="H346" s="11" t="s">
        <v>55</v>
      </c>
      <c r="I346" s="204"/>
      <c r="J346" s="23"/>
      <c r="K346" s="51"/>
    </row>
    <row r="347" spans="1:11" ht="21" customHeight="1" thickTop="1" x14ac:dyDescent="0.3">
      <c r="A347" s="52"/>
      <c r="B347" s="40"/>
      <c r="C347" s="25"/>
      <c r="D347" s="26"/>
      <c r="E347" s="26"/>
      <c r="F347" s="26"/>
      <c r="G347" s="26"/>
      <c r="H347" s="27"/>
      <c r="I347" s="26"/>
      <c r="J347" s="28"/>
      <c r="K347" s="53"/>
    </row>
    <row r="348" spans="1:11" ht="21" customHeight="1" x14ac:dyDescent="0.35">
      <c r="A348" s="188">
        <v>44</v>
      </c>
      <c r="B348" s="4">
        <v>44914</v>
      </c>
      <c r="C348" s="5" t="s">
        <v>35</v>
      </c>
      <c r="D348" s="46" t="s">
        <v>1005</v>
      </c>
      <c r="E348" s="9" t="s">
        <v>317</v>
      </c>
      <c r="F348" s="13"/>
      <c r="G348" s="205" t="s">
        <v>32</v>
      </c>
      <c r="H348" s="11"/>
      <c r="I348" s="203" t="s">
        <v>18</v>
      </c>
      <c r="J348" s="17">
        <v>41184</v>
      </c>
      <c r="K348" s="50">
        <f>SUM(K340,J348)</f>
        <v>940140</v>
      </c>
    </row>
    <row r="349" spans="1:11" ht="21" customHeight="1" x14ac:dyDescent="0.3">
      <c r="A349" s="189"/>
      <c r="B349" s="7"/>
      <c r="C349" s="8"/>
      <c r="D349" s="46" t="s">
        <v>1006</v>
      </c>
      <c r="E349" s="9" t="s">
        <v>21</v>
      </c>
      <c r="F349" s="10"/>
      <c r="G349" s="196"/>
      <c r="H349" s="11"/>
      <c r="I349" s="193"/>
      <c r="J349" s="12"/>
      <c r="K349" s="47"/>
    </row>
    <row r="350" spans="1:11" ht="21" customHeight="1" x14ac:dyDescent="0.3">
      <c r="A350" s="189"/>
      <c r="B350" s="7"/>
      <c r="C350" s="8"/>
      <c r="D350" s="7"/>
      <c r="E350" s="9" t="s">
        <v>4</v>
      </c>
      <c r="F350" s="13" t="s">
        <v>14</v>
      </c>
      <c r="G350" s="196"/>
      <c r="H350" s="11" t="s">
        <v>13</v>
      </c>
      <c r="I350" s="193"/>
      <c r="J350" s="12"/>
      <c r="K350" s="47"/>
    </row>
    <row r="351" spans="1:11" ht="21" customHeight="1" x14ac:dyDescent="0.3">
      <c r="A351" s="189"/>
      <c r="B351" s="7"/>
      <c r="C351" s="8"/>
      <c r="D351" s="9"/>
      <c r="E351" s="9" t="s">
        <v>5</v>
      </c>
      <c r="F351" s="13" t="s">
        <v>14</v>
      </c>
      <c r="G351" s="196"/>
      <c r="H351" s="11" t="s">
        <v>16</v>
      </c>
      <c r="I351" s="193"/>
      <c r="J351" s="12"/>
      <c r="K351" s="47"/>
    </row>
    <row r="352" spans="1:11" ht="21" customHeight="1" x14ac:dyDescent="0.3">
      <c r="A352" s="189"/>
      <c r="B352" s="7"/>
      <c r="C352" s="8"/>
      <c r="D352" s="9"/>
      <c r="E352" s="9" t="s">
        <v>6</v>
      </c>
      <c r="F352" s="13" t="s">
        <v>14</v>
      </c>
      <c r="G352" s="196"/>
      <c r="H352" s="11" t="s">
        <v>63</v>
      </c>
      <c r="I352" s="193"/>
      <c r="J352" s="12"/>
      <c r="K352" s="47"/>
    </row>
    <row r="353" spans="1:11" ht="21" customHeight="1" x14ac:dyDescent="0.3">
      <c r="A353" s="189"/>
      <c r="B353" s="7"/>
      <c r="C353" s="8"/>
      <c r="D353" s="7"/>
      <c r="E353" s="9" t="s">
        <v>7</v>
      </c>
      <c r="F353" s="13" t="s">
        <v>14</v>
      </c>
      <c r="G353" s="196"/>
      <c r="H353" s="11" t="s">
        <v>848</v>
      </c>
      <c r="I353" s="193"/>
      <c r="J353" s="12"/>
      <c r="K353" s="47"/>
    </row>
    <row r="354" spans="1:11" ht="21" customHeight="1" thickBot="1" x14ac:dyDescent="0.35">
      <c r="A354" s="201"/>
      <c r="B354" s="34"/>
      <c r="C354" s="19"/>
      <c r="D354" s="20"/>
      <c r="E354" s="20" t="s">
        <v>72</v>
      </c>
      <c r="F354" s="10" t="s">
        <v>12</v>
      </c>
      <c r="G354" s="211"/>
      <c r="H354" s="11" t="s">
        <v>68</v>
      </c>
      <c r="I354" s="204"/>
      <c r="J354" s="23"/>
      <c r="K354" s="51"/>
    </row>
    <row r="355" spans="1:11" ht="21" customHeight="1" thickTop="1" x14ac:dyDescent="0.3">
      <c r="A355" s="52"/>
      <c r="B355" s="40"/>
      <c r="C355" s="25"/>
      <c r="D355" s="26"/>
      <c r="E355" s="26"/>
      <c r="F355" s="26"/>
      <c r="G355" s="26"/>
      <c r="H355" s="27"/>
      <c r="I355" s="26"/>
      <c r="J355" s="28"/>
      <c r="K355" s="53"/>
    </row>
    <row r="356" spans="1:11" ht="21" customHeight="1" x14ac:dyDescent="0.35">
      <c r="A356" s="188">
        <v>45</v>
      </c>
      <c r="B356" s="4">
        <v>44914</v>
      </c>
      <c r="C356" s="5" t="s">
        <v>35</v>
      </c>
      <c r="D356" s="46" t="s">
        <v>1007</v>
      </c>
      <c r="E356" s="9" t="s">
        <v>317</v>
      </c>
      <c r="F356" s="10" t="s">
        <v>12</v>
      </c>
      <c r="G356" s="202" t="s">
        <v>43</v>
      </c>
      <c r="H356" s="11" t="s">
        <v>29</v>
      </c>
      <c r="I356" s="203" t="s">
        <v>759</v>
      </c>
      <c r="J356" s="17">
        <v>7735</v>
      </c>
      <c r="K356" s="50">
        <f>SUM(K348,J356)</f>
        <v>947875</v>
      </c>
    </row>
    <row r="357" spans="1:11" ht="21" customHeight="1" x14ac:dyDescent="0.3">
      <c r="A357" s="189"/>
      <c r="B357" s="7"/>
      <c r="C357" s="8"/>
      <c r="D357" s="46" t="s">
        <v>1008</v>
      </c>
      <c r="E357" s="9" t="s">
        <v>21</v>
      </c>
      <c r="F357" s="10" t="s">
        <v>12</v>
      </c>
      <c r="G357" s="214"/>
      <c r="H357" s="11" t="s">
        <v>48</v>
      </c>
      <c r="I357" s="193"/>
      <c r="J357" s="12"/>
      <c r="K357" s="47"/>
    </row>
    <row r="358" spans="1:11" ht="21" customHeight="1" x14ac:dyDescent="0.3">
      <c r="A358" s="189"/>
      <c r="B358" s="7"/>
      <c r="C358" s="8"/>
      <c r="D358" s="7"/>
      <c r="E358" s="9" t="s">
        <v>4</v>
      </c>
      <c r="F358" s="13" t="s">
        <v>14</v>
      </c>
      <c r="G358" s="214"/>
      <c r="H358" s="11" t="s">
        <v>48</v>
      </c>
      <c r="I358" s="193"/>
      <c r="J358" s="12"/>
      <c r="K358" s="47"/>
    </row>
    <row r="359" spans="1:11" ht="21" customHeight="1" x14ac:dyDescent="0.3">
      <c r="A359" s="189"/>
      <c r="B359" s="7"/>
      <c r="C359" s="8"/>
      <c r="D359" s="9"/>
      <c r="E359" s="9" t="s">
        <v>5</v>
      </c>
      <c r="F359" s="10" t="s">
        <v>12</v>
      </c>
      <c r="G359" s="214"/>
      <c r="H359" s="11" t="s">
        <v>29</v>
      </c>
      <c r="I359" s="193"/>
      <c r="J359" s="12"/>
      <c r="K359" s="47"/>
    </row>
    <row r="360" spans="1:11" ht="21" customHeight="1" x14ac:dyDescent="0.3">
      <c r="A360" s="189"/>
      <c r="B360" s="7"/>
      <c r="C360" s="8"/>
      <c r="D360" s="9"/>
      <c r="E360" s="9" t="s">
        <v>6</v>
      </c>
      <c r="F360" s="10" t="s">
        <v>12</v>
      </c>
      <c r="G360" s="214"/>
      <c r="H360" s="11" t="s">
        <v>1009</v>
      </c>
      <c r="I360" s="193"/>
      <c r="J360" s="12"/>
      <c r="K360" s="47"/>
    </row>
    <row r="361" spans="1:11" ht="21" customHeight="1" x14ac:dyDescent="0.3">
      <c r="A361" s="189"/>
      <c r="B361" s="7"/>
      <c r="C361" s="8"/>
      <c r="D361" s="7"/>
      <c r="E361" s="9" t="s">
        <v>7</v>
      </c>
      <c r="F361" s="13" t="s">
        <v>14</v>
      </c>
      <c r="G361" s="214"/>
      <c r="H361" s="11" t="s">
        <v>48</v>
      </c>
      <c r="I361" s="193"/>
      <c r="J361" s="12"/>
      <c r="K361" s="47"/>
    </row>
    <row r="362" spans="1:11" ht="21" customHeight="1" thickBot="1" x14ac:dyDescent="0.35">
      <c r="A362" s="201"/>
      <c r="B362" s="34"/>
      <c r="C362" s="19"/>
      <c r="D362" s="20"/>
      <c r="E362" s="20" t="s">
        <v>72</v>
      </c>
      <c r="F362" s="13" t="s">
        <v>14</v>
      </c>
      <c r="G362" s="214"/>
      <c r="H362" s="11" t="s">
        <v>55</v>
      </c>
      <c r="I362" s="204"/>
      <c r="J362" s="23"/>
      <c r="K362" s="51"/>
    </row>
    <row r="363" spans="1:11" ht="21" customHeight="1" thickTop="1" x14ac:dyDescent="0.3">
      <c r="A363" s="52"/>
      <c r="B363" s="40"/>
      <c r="C363" s="25"/>
      <c r="D363" s="26"/>
      <c r="E363" s="26"/>
      <c r="F363" s="26"/>
      <c r="G363" s="26"/>
      <c r="H363" s="27"/>
      <c r="I363" s="26"/>
      <c r="J363" s="28"/>
      <c r="K363" s="53"/>
    </row>
    <row r="364" spans="1:11" ht="21" customHeight="1" x14ac:dyDescent="0.35">
      <c r="A364" s="188">
        <v>46</v>
      </c>
      <c r="B364" s="4">
        <v>44914</v>
      </c>
      <c r="C364" s="5" t="s">
        <v>23</v>
      </c>
      <c r="D364" s="46" t="s">
        <v>1010</v>
      </c>
      <c r="E364" s="9" t="s">
        <v>317</v>
      </c>
      <c r="F364" s="10"/>
      <c r="G364" s="205" t="s">
        <v>32</v>
      </c>
      <c r="H364" s="11"/>
      <c r="I364" s="203" t="s">
        <v>759</v>
      </c>
      <c r="J364" s="17">
        <v>42901</v>
      </c>
      <c r="K364" s="50">
        <f>SUM(K356,J364)</f>
        <v>990776</v>
      </c>
    </row>
    <row r="365" spans="1:11" ht="21" customHeight="1" x14ac:dyDescent="0.3">
      <c r="A365" s="189"/>
      <c r="B365" s="7"/>
      <c r="C365" s="8"/>
      <c r="D365" s="46" t="s">
        <v>488</v>
      </c>
      <c r="E365" s="9" t="s">
        <v>21</v>
      </c>
      <c r="F365" s="13" t="s">
        <v>14</v>
      </c>
      <c r="G365" s="196"/>
      <c r="H365" s="11" t="s">
        <v>144</v>
      </c>
      <c r="I365" s="193"/>
      <c r="J365" s="12"/>
      <c r="K365" s="47"/>
    </row>
    <row r="366" spans="1:11" ht="21" customHeight="1" x14ac:dyDescent="0.3">
      <c r="A366" s="189"/>
      <c r="B366" s="7"/>
      <c r="C366" s="8"/>
      <c r="D366" s="7"/>
      <c r="E366" s="9" t="s">
        <v>4</v>
      </c>
      <c r="F366" s="13" t="s">
        <v>14</v>
      </c>
      <c r="G366" s="196"/>
      <c r="H366" s="11" t="s">
        <v>56</v>
      </c>
      <c r="I366" s="193"/>
      <c r="J366" s="12"/>
      <c r="K366" s="47"/>
    </row>
    <row r="367" spans="1:11" ht="21" customHeight="1" x14ac:dyDescent="0.3">
      <c r="A367" s="189"/>
      <c r="B367" s="7"/>
      <c r="C367" s="8"/>
      <c r="D367" s="9"/>
      <c r="E367" s="9" t="s">
        <v>5</v>
      </c>
      <c r="F367" s="10" t="s">
        <v>12</v>
      </c>
      <c r="G367" s="196"/>
      <c r="H367" s="11" t="s">
        <v>142</v>
      </c>
      <c r="I367" s="193"/>
      <c r="J367" s="12"/>
      <c r="K367" s="47"/>
    </row>
    <row r="368" spans="1:11" ht="21" customHeight="1" x14ac:dyDescent="0.3">
      <c r="A368" s="189"/>
      <c r="B368" s="7"/>
      <c r="C368" s="8"/>
      <c r="D368" s="9"/>
      <c r="E368" s="9" t="s">
        <v>6</v>
      </c>
      <c r="F368" s="13" t="s">
        <v>14</v>
      </c>
      <c r="G368" s="196"/>
      <c r="H368" s="11" t="s">
        <v>63</v>
      </c>
      <c r="I368" s="193"/>
      <c r="J368" s="12"/>
      <c r="K368" s="47"/>
    </row>
    <row r="369" spans="1:11" ht="21" customHeight="1" x14ac:dyDescent="0.3">
      <c r="A369" s="189"/>
      <c r="B369" s="7"/>
      <c r="C369" s="8"/>
      <c r="D369" s="7"/>
      <c r="E369" s="9" t="s">
        <v>7</v>
      </c>
      <c r="F369" s="13" t="s">
        <v>14</v>
      </c>
      <c r="G369" s="196"/>
      <c r="H369" s="11" t="s">
        <v>48</v>
      </c>
      <c r="I369" s="193"/>
      <c r="J369" s="12"/>
      <c r="K369" s="47"/>
    </row>
    <row r="370" spans="1:11" ht="21" customHeight="1" thickBot="1" x14ac:dyDescent="0.35">
      <c r="A370" s="201"/>
      <c r="B370" s="34"/>
      <c r="C370" s="19"/>
      <c r="D370" s="20"/>
      <c r="E370" s="20" t="s">
        <v>72</v>
      </c>
      <c r="F370" s="13" t="s">
        <v>14</v>
      </c>
      <c r="G370" s="211"/>
      <c r="H370" s="11" t="s">
        <v>68</v>
      </c>
      <c r="I370" s="204"/>
      <c r="J370" s="23"/>
      <c r="K370" s="51"/>
    </row>
    <row r="371" spans="1:11" ht="21" customHeight="1" thickTop="1" x14ac:dyDescent="0.3">
      <c r="A371" s="52"/>
      <c r="B371" s="40"/>
      <c r="C371" s="25"/>
      <c r="D371" s="26"/>
      <c r="E371" s="26"/>
      <c r="F371" s="26"/>
      <c r="G371" s="26"/>
      <c r="H371" s="27"/>
      <c r="I371" s="26"/>
      <c r="J371" s="28"/>
      <c r="K371" s="53"/>
    </row>
    <row r="372" spans="1:11" ht="21" customHeight="1" x14ac:dyDescent="0.35">
      <c r="A372" s="188">
        <v>47</v>
      </c>
      <c r="B372" s="4">
        <v>44914</v>
      </c>
      <c r="C372" s="5" t="s">
        <v>20</v>
      </c>
      <c r="D372" s="46" t="s">
        <v>1011</v>
      </c>
      <c r="E372" s="9" t="s">
        <v>317</v>
      </c>
      <c r="F372" s="10"/>
      <c r="G372" s="205" t="s">
        <v>32</v>
      </c>
      <c r="H372" s="11"/>
      <c r="I372" s="203" t="s">
        <v>938</v>
      </c>
      <c r="J372" s="17">
        <v>31775</v>
      </c>
      <c r="K372" s="50">
        <f>SUM(K364,J372)</f>
        <v>1022551</v>
      </c>
    </row>
    <row r="373" spans="1:11" ht="21" customHeight="1" x14ac:dyDescent="0.3">
      <c r="A373" s="189"/>
      <c r="B373" s="7"/>
      <c r="C373" s="8"/>
      <c r="D373" s="46" t="s">
        <v>71</v>
      </c>
      <c r="E373" s="9" t="s">
        <v>21</v>
      </c>
      <c r="F373" s="13" t="s">
        <v>14</v>
      </c>
      <c r="G373" s="196"/>
      <c r="H373" s="11" t="s">
        <v>33</v>
      </c>
      <c r="I373" s="193"/>
      <c r="J373" s="12"/>
      <c r="K373" s="47"/>
    </row>
    <row r="374" spans="1:11" ht="21" customHeight="1" x14ac:dyDescent="0.3">
      <c r="A374" s="189"/>
      <c r="B374" s="7"/>
      <c r="C374" s="8"/>
      <c r="D374" s="7"/>
      <c r="E374" s="9" t="s">
        <v>4</v>
      </c>
      <c r="F374" s="13" t="s">
        <v>14</v>
      </c>
      <c r="G374" s="196"/>
      <c r="H374" s="11" t="s">
        <v>133</v>
      </c>
      <c r="I374" s="193"/>
      <c r="J374" s="12"/>
      <c r="K374" s="47"/>
    </row>
    <row r="375" spans="1:11" ht="21" customHeight="1" x14ac:dyDescent="0.3">
      <c r="A375" s="189"/>
      <c r="B375" s="7"/>
      <c r="C375" s="8"/>
      <c r="D375" s="9"/>
      <c r="E375" s="9" t="s">
        <v>5</v>
      </c>
      <c r="F375" s="10" t="s">
        <v>12</v>
      </c>
      <c r="G375" s="196"/>
      <c r="H375" s="11" t="s">
        <v>33</v>
      </c>
      <c r="I375" s="193"/>
      <c r="J375" s="12"/>
      <c r="K375" s="47"/>
    </row>
    <row r="376" spans="1:11" ht="21" customHeight="1" x14ac:dyDescent="0.3">
      <c r="A376" s="189"/>
      <c r="B376" s="7"/>
      <c r="C376" s="8"/>
      <c r="D376" s="9"/>
      <c r="E376" s="9" t="s">
        <v>6</v>
      </c>
      <c r="F376" s="13" t="s">
        <v>14</v>
      </c>
      <c r="G376" s="196"/>
      <c r="H376" s="11" t="s">
        <v>135</v>
      </c>
      <c r="I376" s="193"/>
      <c r="J376" s="12"/>
      <c r="K376" s="47"/>
    </row>
    <row r="377" spans="1:11" ht="21" customHeight="1" x14ac:dyDescent="0.3">
      <c r="A377" s="189"/>
      <c r="B377" s="7"/>
      <c r="C377" s="8"/>
      <c r="D377" s="7"/>
      <c r="E377" s="9" t="s">
        <v>7</v>
      </c>
      <c r="F377" s="13" t="s">
        <v>14</v>
      </c>
      <c r="G377" s="196"/>
      <c r="H377" s="11" t="s">
        <v>606</v>
      </c>
      <c r="I377" s="193"/>
      <c r="J377" s="12"/>
      <c r="K377" s="47"/>
    </row>
    <row r="378" spans="1:11" ht="21" customHeight="1" thickBot="1" x14ac:dyDescent="0.35">
      <c r="A378" s="201"/>
      <c r="B378" s="34"/>
      <c r="C378" s="19"/>
      <c r="D378" s="20"/>
      <c r="E378" s="20" t="s">
        <v>72</v>
      </c>
      <c r="F378" s="10" t="s">
        <v>12</v>
      </c>
      <c r="G378" s="211"/>
      <c r="H378" s="11" t="s">
        <v>68</v>
      </c>
      <c r="I378" s="204"/>
      <c r="J378" s="23"/>
      <c r="K378" s="51"/>
    </row>
    <row r="379" spans="1:11" ht="21" customHeight="1" thickTop="1" x14ac:dyDescent="0.3">
      <c r="A379" s="52"/>
      <c r="B379" s="40"/>
      <c r="C379" s="25"/>
      <c r="D379" s="26"/>
      <c r="E379" s="26"/>
      <c r="F379" s="26"/>
      <c r="G379" s="26"/>
      <c r="H379" s="27"/>
      <c r="I379" s="26"/>
      <c r="J379" s="28"/>
      <c r="K379" s="53"/>
    </row>
    <row r="380" spans="1:11" ht="21" customHeight="1" x14ac:dyDescent="0.35">
      <c r="A380" s="188">
        <v>48</v>
      </c>
      <c r="B380" s="4">
        <v>44915</v>
      </c>
      <c r="C380" s="5" t="s">
        <v>104</v>
      </c>
      <c r="D380" s="46" t="s">
        <v>1012</v>
      </c>
      <c r="E380" s="9" t="s">
        <v>317</v>
      </c>
      <c r="F380" s="10"/>
      <c r="G380" s="205" t="s">
        <v>32</v>
      </c>
      <c r="H380" s="11"/>
      <c r="I380" s="203" t="s">
        <v>938</v>
      </c>
      <c r="J380" s="17">
        <v>29331</v>
      </c>
      <c r="K380" s="50">
        <f>SUM(K372,J380)</f>
        <v>1051882</v>
      </c>
    </row>
    <row r="381" spans="1:11" ht="21" customHeight="1" x14ac:dyDescent="0.3">
      <c r="A381" s="189"/>
      <c r="B381" s="7"/>
      <c r="C381" s="8"/>
      <c r="D381" s="46" t="s">
        <v>669</v>
      </c>
      <c r="E381" s="9" t="s">
        <v>21</v>
      </c>
      <c r="F381" s="13"/>
      <c r="G381" s="196"/>
      <c r="H381" s="11"/>
      <c r="I381" s="193"/>
      <c r="J381" s="12"/>
      <c r="K381" s="47"/>
    </row>
    <row r="382" spans="1:11" ht="21" customHeight="1" x14ac:dyDescent="0.3">
      <c r="A382" s="189"/>
      <c r="B382" s="7"/>
      <c r="C382" s="8"/>
      <c r="D382" s="7"/>
      <c r="E382" s="9" t="s">
        <v>4</v>
      </c>
      <c r="F382" s="13" t="s">
        <v>14</v>
      </c>
      <c r="G382" s="196"/>
      <c r="H382" s="11" t="s">
        <v>93</v>
      </c>
      <c r="I382" s="193"/>
      <c r="J382" s="12"/>
      <c r="K382" s="47"/>
    </row>
    <row r="383" spans="1:11" ht="21" customHeight="1" x14ac:dyDescent="0.3">
      <c r="A383" s="189"/>
      <c r="B383" s="7"/>
      <c r="C383" s="8"/>
      <c r="D383" s="9"/>
      <c r="E383" s="9" t="s">
        <v>5</v>
      </c>
      <c r="F383" s="13" t="s">
        <v>14</v>
      </c>
      <c r="G383" s="196"/>
      <c r="H383" s="11" t="s">
        <v>63</v>
      </c>
      <c r="I383" s="193"/>
      <c r="J383" s="12"/>
      <c r="K383" s="47"/>
    </row>
    <row r="384" spans="1:11" ht="21" customHeight="1" x14ac:dyDescent="0.3">
      <c r="A384" s="189"/>
      <c r="B384" s="7"/>
      <c r="C384" s="8"/>
      <c r="D384" s="9"/>
      <c r="E384" s="9" t="s">
        <v>6</v>
      </c>
      <c r="F384" s="13" t="s">
        <v>14</v>
      </c>
      <c r="G384" s="196"/>
      <c r="H384" s="11" t="s">
        <v>101</v>
      </c>
      <c r="I384" s="193"/>
      <c r="J384" s="12"/>
      <c r="K384" s="47"/>
    </row>
    <row r="385" spans="1:11" ht="21" customHeight="1" x14ac:dyDescent="0.3">
      <c r="A385" s="189"/>
      <c r="B385" s="7"/>
      <c r="C385" s="8"/>
      <c r="D385" s="7"/>
      <c r="E385" s="9" t="s">
        <v>7</v>
      </c>
      <c r="F385" s="10" t="s">
        <v>12</v>
      </c>
      <c r="G385" s="196"/>
      <c r="H385" s="11" t="s">
        <v>63</v>
      </c>
      <c r="I385" s="193"/>
      <c r="J385" s="12"/>
      <c r="K385" s="47"/>
    </row>
    <row r="386" spans="1:11" ht="21" customHeight="1" thickBot="1" x14ac:dyDescent="0.35">
      <c r="A386" s="201"/>
      <c r="B386" s="34"/>
      <c r="C386" s="19"/>
      <c r="D386" s="20"/>
      <c r="E386" s="20" t="s">
        <v>72</v>
      </c>
      <c r="F386" s="13" t="s">
        <v>14</v>
      </c>
      <c r="G386" s="211"/>
      <c r="H386" s="11" t="s">
        <v>55</v>
      </c>
      <c r="I386" s="204"/>
      <c r="J386" s="23"/>
      <c r="K386" s="51"/>
    </row>
    <row r="387" spans="1:11" ht="21" customHeight="1" thickTop="1" x14ac:dyDescent="0.3">
      <c r="A387" s="52"/>
      <c r="B387" s="40"/>
      <c r="C387" s="25"/>
      <c r="D387" s="26"/>
      <c r="E387" s="26"/>
      <c r="F387" s="26"/>
      <c r="G387" s="26"/>
      <c r="H387" s="27"/>
      <c r="I387" s="26"/>
      <c r="J387" s="28"/>
      <c r="K387" s="53"/>
    </row>
    <row r="388" spans="1:11" ht="21" customHeight="1" x14ac:dyDescent="0.35">
      <c r="A388" s="188">
        <v>49</v>
      </c>
      <c r="B388" s="4">
        <v>44915</v>
      </c>
      <c r="C388" s="5" t="s">
        <v>35</v>
      </c>
      <c r="D388" s="46" t="s">
        <v>976</v>
      </c>
      <c r="E388" s="9" t="s">
        <v>317</v>
      </c>
      <c r="F388" s="10" t="s">
        <v>12</v>
      </c>
      <c r="G388" s="202" t="s">
        <v>43</v>
      </c>
      <c r="H388" s="11" t="s">
        <v>848</v>
      </c>
      <c r="I388" s="203" t="s">
        <v>938</v>
      </c>
      <c r="J388" s="17">
        <v>8411</v>
      </c>
      <c r="K388" s="50">
        <f>SUM(K380,J388)</f>
        <v>1060293</v>
      </c>
    </row>
    <row r="389" spans="1:11" ht="21" customHeight="1" x14ac:dyDescent="0.3">
      <c r="A389" s="189"/>
      <c r="B389" s="7"/>
      <c r="C389" s="8"/>
      <c r="D389" s="46" t="s">
        <v>977</v>
      </c>
      <c r="E389" s="9" t="s">
        <v>21</v>
      </c>
      <c r="F389" s="10" t="s">
        <v>12</v>
      </c>
      <c r="G389" s="214"/>
      <c r="H389" s="11" t="s">
        <v>93</v>
      </c>
      <c r="I389" s="193"/>
      <c r="J389" s="12"/>
      <c r="K389" s="47"/>
    </row>
    <row r="390" spans="1:11" ht="21" customHeight="1" x14ac:dyDescent="0.3">
      <c r="A390" s="189"/>
      <c r="B390" s="7"/>
      <c r="C390" s="8"/>
      <c r="D390" s="7"/>
      <c r="E390" s="9" t="s">
        <v>4</v>
      </c>
      <c r="F390" s="10" t="s">
        <v>12</v>
      </c>
      <c r="G390" s="214"/>
      <c r="H390" s="11" t="s">
        <v>86</v>
      </c>
      <c r="I390" s="193"/>
      <c r="J390" s="12"/>
      <c r="K390" s="47"/>
    </row>
    <row r="391" spans="1:11" ht="21" customHeight="1" x14ac:dyDescent="0.3">
      <c r="A391" s="189"/>
      <c r="B391" s="7"/>
      <c r="C391" s="8"/>
      <c r="D391" s="9"/>
      <c r="E391" s="9" t="s">
        <v>5</v>
      </c>
      <c r="F391" s="13" t="s">
        <v>14</v>
      </c>
      <c r="G391" s="214"/>
      <c r="H391" s="11" t="s">
        <v>93</v>
      </c>
      <c r="I391" s="193"/>
      <c r="J391" s="12"/>
      <c r="K391" s="47"/>
    </row>
    <row r="392" spans="1:11" ht="21" customHeight="1" x14ac:dyDescent="0.3">
      <c r="A392" s="189"/>
      <c r="B392" s="7"/>
      <c r="C392" s="8"/>
      <c r="D392" s="9"/>
      <c r="E392" s="9" t="s">
        <v>6</v>
      </c>
      <c r="F392" s="13" t="s">
        <v>14</v>
      </c>
      <c r="G392" s="214"/>
      <c r="H392" s="11" t="s">
        <v>775</v>
      </c>
      <c r="I392" s="193"/>
      <c r="J392" s="12"/>
      <c r="K392" s="47"/>
    </row>
    <row r="393" spans="1:11" ht="21" customHeight="1" x14ac:dyDescent="0.3">
      <c r="A393" s="189"/>
      <c r="B393" s="7"/>
      <c r="C393" s="8"/>
      <c r="D393" s="7"/>
      <c r="E393" s="9" t="s">
        <v>7</v>
      </c>
      <c r="F393" s="10" t="s">
        <v>12</v>
      </c>
      <c r="G393" s="214"/>
      <c r="H393" s="11" t="s">
        <v>93</v>
      </c>
      <c r="I393" s="193"/>
      <c r="J393" s="12"/>
      <c r="K393" s="47"/>
    </row>
    <row r="394" spans="1:11" ht="21" customHeight="1" thickBot="1" x14ac:dyDescent="0.35">
      <c r="A394" s="201"/>
      <c r="B394" s="34"/>
      <c r="C394" s="19"/>
      <c r="D394" s="20"/>
      <c r="E394" s="20" t="s">
        <v>72</v>
      </c>
      <c r="F394" s="13" t="s">
        <v>14</v>
      </c>
      <c r="G394" s="214"/>
      <c r="H394" s="11" t="s">
        <v>68</v>
      </c>
      <c r="I394" s="204"/>
      <c r="J394" s="23"/>
      <c r="K394" s="51"/>
    </row>
    <row r="395" spans="1:11" ht="21" customHeight="1" thickTop="1" x14ac:dyDescent="0.3">
      <c r="A395" s="52"/>
      <c r="B395" s="40"/>
      <c r="C395" s="25"/>
      <c r="D395" s="26"/>
      <c r="E395" s="26"/>
      <c r="F395" s="26"/>
      <c r="G395" s="26"/>
      <c r="H395" s="27"/>
      <c r="I395" s="26"/>
      <c r="J395" s="28"/>
      <c r="K395" s="53"/>
    </row>
    <row r="396" spans="1:11" ht="21" customHeight="1" x14ac:dyDescent="0.35">
      <c r="A396" s="188">
        <v>50</v>
      </c>
      <c r="B396" s="4">
        <v>44916</v>
      </c>
      <c r="C396" s="5" t="s">
        <v>104</v>
      </c>
      <c r="D396" s="46" t="s">
        <v>1013</v>
      </c>
      <c r="E396" s="9" t="s">
        <v>317</v>
      </c>
      <c r="F396" s="10"/>
      <c r="G396" s="205" t="s">
        <v>32</v>
      </c>
      <c r="H396" s="11"/>
      <c r="I396" s="203" t="s">
        <v>782</v>
      </c>
      <c r="J396" s="17">
        <v>24449</v>
      </c>
      <c r="K396" s="50">
        <f>SUM(K388,J396)</f>
        <v>1084742</v>
      </c>
    </row>
    <row r="397" spans="1:11" ht="21" customHeight="1" x14ac:dyDescent="0.3">
      <c r="A397" s="189"/>
      <c r="B397" s="7"/>
      <c r="C397" s="8"/>
      <c r="D397" s="46" t="s">
        <v>866</v>
      </c>
      <c r="E397" s="9" t="s">
        <v>21</v>
      </c>
      <c r="F397" s="10"/>
      <c r="G397" s="196"/>
      <c r="H397" s="11"/>
      <c r="I397" s="193"/>
      <c r="J397" s="12"/>
      <c r="K397" s="47"/>
    </row>
    <row r="398" spans="1:11" ht="21" customHeight="1" x14ac:dyDescent="0.3">
      <c r="A398" s="189"/>
      <c r="B398" s="7"/>
      <c r="C398" s="8"/>
      <c r="D398" s="7"/>
      <c r="E398" s="9" t="s">
        <v>4</v>
      </c>
      <c r="F398" s="13" t="s">
        <v>14</v>
      </c>
      <c r="G398" s="196"/>
      <c r="H398" s="11" t="s">
        <v>55</v>
      </c>
      <c r="I398" s="193"/>
      <c r="J398" s="12"/>
      <c r="K398" s="47"/>
    </row>
    <row r="399" spans="1:11" ht="21" customHeight="1" x14ac:dyDescent="0.3">
      <c r="A399" s="189"/>
      <c r="B399" s="7"/>
      <c r="C399" s="8"/>
      <c r="D399" s="9"/>
      <c r="E399" s="9" t="s">
        <v>5</v>
      </c>
      <c r="F399" s="13" t="s">
        <v>14</v>
      </c>
      <c r="G399" s="196"/>
      <c r="H399" s="11" t="s">
        <v>101</v>
      </c>
      <c r="I399" s="193"/>
      <c r="J399" s="12"/>
      <c r="K399" s="47"/>
    </row>
    <row r="400" spans="1:11" ht="21" customHeight="1" x14ac:dyDescent="0.3">
      <c r="A400" s="189"/>
      <c r="B400" s="7"/>
      <c r="C400" s="8"/>
      <c r="D400" s="9"/>
      <c r="E400" s="9" t="s">
        <v>6</v>
      </c>
      <c r="F400" s="10" t="s">
        <v>12</v>
      </c>
      <c r="G400" s="196"/>
      <c r="H400" s="11" t="s">
        <v>68</v>
      </c>
      <c r="I400" s="193"/>
      <c r="J400" s="12"/>
      <c r="K400" s="47"/>
    </row>
    <row r="401" spans="1:11" ht="21" customHeight="1" x14ac:dyDescent="0.3">
      <c r="A401" s="189"/>
      <c r="B401" s="7"/>
      <c r="C401" s="8"/>
      <c r="D401" s="7"/>
      <c r="E401" s="9" t="s">
        <v>7</v>
      </c>
      <c r="F401" s="13" t="s">
        <v>14</v>
      </c>
      <c r="G401" s="196"/>
      <c r="H401" s="11" t="s">
        <v>101</v>
      </c>
      <c r="I401" s="193"/>
      <c r="J401" s="12"/>
      <c r="K401" s="47"/>
    </row>
    <row r="402" spans="1:11" ht="21" customHeight="1" thickBot="1" x14ac:dyDescent="0.35">
      <c r="A402" s="201"/>
      <c r="B402" s="34"/>
      <c r="C402" s="19"/>
      <c r="D402" s="20"/>
      <c r="E402" s="20" t="s">
        <v>72</v>
      </c>
      <c r="F402" s="10" t="s">
        <v>12</v>
      </c>
      <c r="G402" s="211"/>
      <c r="H402" s="11" t="s">
        <v>68</v>
      </c>
      <c r="I402" s="204"/>
      <c r="J402" s="23"/>
      <c r="K402" s="51"/>
    </row>
    <row r="403" spans="1:11" ht="21" customHeight="1" thickTop="1" x14ac:dyDescent="0.3">
      <c r="A403" s="52"/>
      <c r="B403" s="40"/>
      <c r="C403" s="25"/>
      <c r="D403" s="26"/>
      <c r="E403" s="26"/>
      <c r="F403" s="26"/>
      <c r="G403" s="26"/>
      <c r="H403" s="27"/>
      <c r="I403" s="26"/>
      <c r="J403" s="28"/>
      <c r="K403" s="53"/>
    </row>
    <row r="404" spans="1:11" ht="21" customHeight="1" x14ac:dyDescent="0.35">
      <c r="A404" s="188">
        <v>51</v>
      </c>
      <c r="B404" s="4">
        <v>44916</v>
      </c>
      <c r="C404" s="5" t="s">
        <v>35</v>
      </c>
      <c r="D404" s="46" t="s">
        <v>1014</v>
      </c>
      <c r="E404" s="9" t="s">
        <v>317</v>
      </c>
      <c r="F404" s="10"/>
      <c r="G404" s="206" t="s">
        <v>38</v>
      </c>
      <c r="H404" s="11"/>
      <c r="I404" s="203" t="s">
        <v>938</v>
      </c>
      <c r="J404" s="17">
        <v>10518</v>
      </c>
      <c r="K404" s="50">
        <f>SUM(K396,J404)</f>
        <v>1095260</v>
      </c>
    </row>
    <row r="405" spans="1:11" ht="21" customHeight="1" x14ac:dyDescent="0.3">
      <c r="A405" s="189"/>
      <c r="B405" s="7"/>
      <c r="C405" s="8"/>
      <c r="D405" s="46" t="s">
        <v>380</v>
      </c>
      <c r="E405" s="9" t="s">
        <v>21</v>
      </c>
      <c r="F405" s="10" t="s">
        <v>12</v>
      </c>
      <c r="G405" s="212"/>
      <c r="H405" s="11" t="s">
        <v>26</v>
      </c>
      <c r="I405" s="193"/>
      <c r="J405" s="12"/>
      <c r="K405" s="47"/>
    </row>
    <row r="406" spans="1:11" ht="21" customHeight="1" x14ac:dyDescent="0.3">
      <c r="A406" s="189"/>
      <c r="B406" s="7"/>
      <c r="C406" s="8"/>
      <c r="D406" s="7"/>
      <c r="E406" s="9" t="s">
        <v>4</v>
      </c>
      <c r="F406" s="10" t="s">
        <v>12</v>
      </c>
      <c r="G406" s="212"/>
      <c r="H406" s="11" t="s">
        <v>13</v>
      </c>
      <c r="I406" s="193"/>
      <c r="J406" s="12"/>
      <c r="K406" s="47"/>
    </row>
    <row r="407" spans="1:11" ht="21" customHeight="1" x14ac:dyDescent="0.3">
      <c r="A407" s="189"/>
      <c r="B407" s="7"/>
      <c r="C407" s="8"/>
      <c r="D407" s="9"/>
      <c r="E407" s="9" t="s">
        <v>5</v>
      </c>
      <c r="F407" s="10" t="s">
        <v>12</v>
      </c>
      <c r="G407" s="212"/>
      <c r="H407" s="11" t="s">
        <v>775</v>
      </c>
      <c r="I407" s="193"/>
      <c r="J407" s="12"/>
      <c r="K407" s="47"/>
    </row>
    <row r="408" spans="1:11" ht="21" customHeight="1" x14ac:dyDescent="0.3">
      <c r="A408" s="189"/>
      <c r="B408" s="7"/>
      <c r="C408" s="8"/>
      <c r="D408" s="9"/>
      <c r="E408" s="9" t="s">
        <v>6</v>
      </c>
      <c r="F408" s="13" t="s">
        <v>14</v>
      </c>
      <c r="G408" s="212"/>
      <c r="H408" s="11" t="s">
        <v>13</v>
      </c>
      <c r="I408" s="193"/>
      <c r="J408" s="12"/>
      <c r="K408" s="47"/>
    </row>
    <row r="409" spans="1:11" ht="21" customHeight="1" x14ac:dyDescent="0.3">
      <c r="A409" s="189"/>
      <c r="B409" s="7"/>
      <c r="C409" s="8"/>
      <c r="D409" s="7"/>
      <c r="E409" s="9" t="s">
        <v>7</v>
      </c>
      <c r="F409" s="13" t="s">
        <v>14</v>
      </c>
      <c r="G409" s="212"/>
      <c r="H409" s="11" t="s">
        <v>16</v>
      </c>
      <c r="I409" s="193"/>
      <c r="J409" s="12"/>
      <c r="K409" s="47"/>
    </row>
    <row r="410" spans="1:11" ht="21" customHeight="1" thickBot="1" x14ac:dyDescent="0.35">
      <c r="A410" s="201"/>
      <c r="B410" s="34"/>
      <c r="C410" s="19"/>
      <c r="D410" s="20"/>
      <c r="E410" s="20" t="s">
        <v>72</v>
      </c>
      <c r="F410" s="13" t="s">
        <v>14</v>
      </c>
      <c r="G410" s="213"/>
      <c r="H410" s="11" t="s">
        <v>55</v>
      </c>
      <c r="I410" s="204"/>
      <c r="J410" s="23"/>
      <c r="K410" s="51"/>
    </row>
    <row r="411" spans="1:11" ht="21" customHeight="1" thickTop="1" x14ac:dyDescent="0.3">
      <c r="A411" s="52"/>
      <c r="B411" s="40"/>
      <c r="C411" s="25"/>
      <c r="D411" s="26"/>
      <c r="E411" s="26"/>
      <c r="F411" s="26"/>
      <c r="G411" s="26"/>
      <c r="H411" s="27"/>
      <c r="I411" s="26"/>
      <c r="J411" s="28"/>
      <c r="K411" s="53"/>
    </row>
    <row r="412" spans="1:11" ht="21" customHeight="1" x14ac:dyDescent="0.35">
      <c r="A412" s="188">
        <v>52</v>
      </c>
      <c r="B412" s="4">
        <v>44916</v>
      </c>
      <c r="C412" s="5" t="s">
        <v>35</v>
      </c>
      <c r="D412" s="46" t="s">
        <v>1015</v>
      </c>
      <c r="E412" s="9" t="s">
        <v>317</v>
      </c>
      <c r="F412" s="10"/>
      <c r="G412" s="205" t="s">
        <v>32</v>
      </c>
      <c r="H412" s="11"/>
      <c r="I412" s="203" t="s">
        <v>759</v>
      </c>
      <c r="J412" s="17">
        <v>29603</v>
      </c>
      <c r="K412" s="50">
        <f>SUM(K404,J412)</f>
        <v>1124863</v>
      </c>
    </row>
    <row r="413" spans="1:11" ht="21" customHeight="1" x14ac:dyDescent="0.3">
      <c r="A413" s="189"/>
      <c r="B413" s="7"/>
      <c r="C413" s="8"/>
      <c r="D413" s="46" t="s">
        <v>571</v>
      </c>
      <c r="E413" s="9" t="s">
        <v>21</v>
      </c>
      <c r="F413" s="10" t="s">
        <v>12</v>
      </c>
      <c r="G413" s="196"/>
      <c r="H413" s="11" t="s">
        <v>617</v>
      </c>
      <c r="I413" s="193"/>
      <c r="J413" s="12"/>
      <c r="K413" s="47"/>
    </row>
    <row r="414" spans="1:11" ht="21" customHeight="1" x14ac:dyDescent="0.3">
      <c r="A414" s="189"/>
      <c r="B414" s="7"/>
      <c r="C414" s="8"/>
      <c r="D414" s="7"/>
      <c r="E414" s="9" t="s">
        <v>4</v>
      </c>
      <c r="F414" s="13" t="s">
        <v>14</v>
      </c>
      <c r="G414" s="196"/>
      <c r="H414" s="11" t="s">
        <v>133</v>
      </c>
      <c r="I414" s="193"/>
      <c r="J414" s="12"/>
      <c r="K414" s="47"/>
    </row>
    <row r="415" spans="1:11" ht="21" customHeight="1" x14ac:dyDescent="0.3">
      <c r="A415" s="189"/>
      <c r="B415" s="7"/>
      <c r="C415" s="8"/>
      <c r="D415" s="9"/>
      <c r="E415" s="9" t="s">
        <v>5</v>
      </c>
      <c r="F415" s="13" t="s">
        <v>14</v>
      </c>
      <c r="G415" s="196"/>
      <c r="H415" s="11" t="s">
        <v>101</v>
      </c>
      <c r="I415" s="193"/>
      <c r="J415" s="12"/>
      <c r="K415" s="47"/>
    </row>
    <row r="416" spans="1:11" ht="21" customHeight="1" x14ac:dyDescent="0.3">
      <c r="A416" s="189"/>
      <c r="B416" s="7"/>
      <c r="C416" s="8"/>
      <c r="D416" s="9"/>
      <c r="E416" s="9" t="s">
        <v>6</v>
      </c>
      <c r="F416" s="13" t="s">
        <v>14</v>
      </c>
      <c r="G416" s="196"/>
      <c r="H416" s="11" t="s">
        <v>606</v>
      </c>
      <c r="I416" s="193"/>
      <c r="J416" s="12"/>
      <c r="K416" s="47"/>
    </row>
    <row r="417" spans="1:11" ht="21" customHeight="1" x14ac:dyDescent="0.3">
      <c r="A417" s="189"/>
      <c r="B417" s="7"/>
      <c r="C417" s="8"/>
      <c r="D417" s="7"/>
      <c r="E417" s="9" t="s">
        <v>7</v>
      </c>
      <c r="F417" s="10" t="s">
        <v>12</v>
      </c>
      <c r="G417" s="196"/>
      <c r="H417" s="11" t="s">
        <v>101</v>
      </c>
      <c r="I417" s="193"/>
      <c r="J417" s="12"/>
      <c r="K417" s="47"/>
    </row>
    <row r="418" spans="1:11" ht="21" customHeight="1" thickBot="1" x14ac:dyDescent="0.35">
      <c r="A418" s="201"/>
      <c r="B418" s="34"/>
      <c r="C418" s="19"/>
      <c r="D418" s="20"/>
      <c r="E418" s="20" t="s">
        <v>72</v>
      </c>
      <c r="F418" s="13" t="s">
        <v>14</v>
      </c>
      <c r="G418" s="211"/>
      <c r="H418" s="11" t="s">
        <v>55</v>
      </c>
      <c r="I418" s="204"/>
      <c r="J418" s="23"/>
      <c r="K418" s="51"/>
    </row>
    <row r="419" spans="1:11" ht="21" customHeight="1" thickTop="1" x14ac:dyDescent="0.3">
      <c r="A419" s="52"/>
      <c r="B419" s="40"/>
      <c r="C419" s="25"/>
      <c r="D419" s="26"/>
      <c r="E419" s="26"/>
      <c r="F419" s="26"/>
      <c r="G419" s="26"/>
      <c r="H419" s="27"/>
      <c r="I419" s="26"/>
      <c r="J419" s="28"/>
      <c r="K419" s="53"/>
    </row>
    <row r="420" spans="1:11" ht="21" customHeight="1" x14ac:dyDescent="0.35">
      <c r="A420" s="188">
        <v>53</v>
      </c>
      <c r="B420" s="4">
        <v>44917</v>
      </c>
      <c r="C420" s="5" t="s">
        <v>104</v>
      </c>
      <c r="D420" s="46" t="s">
        <v>1016</v>
      </c>
      <c r="E420" s="9" t="s">
        <v>317</v>
      </c>
      <c r="F420" s="10"/>
      <c r="G420" s="202" t="s">
        <v>43</v>
      </c>
      <c r="H420" s="11"/>
      <c r="I420" s="203" t="s">
        <v>938</v>
      </c>
      <c r="J420" s="17">
        <v>946</v>
      </c>
      <c r="K420" s="50">
        <f>SUM(K412,J420)</f>
        <v>1125809</v>
      </c>
    </row>
    <row r="421" spans="1:11" ht="21" customHeight="1" x14ac:dyDescent="0.3">
      <c r="A421" s="189"/>
      <c r="B421" s="7"/>
      <c r="C421" s="8"/>
      <c r="D421" s="46" t="s">
        <v>1017</v>
      </c>
      <c r="E421" s="9" t="s">
        <v>21</v>
      </c>
      <c r="F421" s="10"/>
      <c r="G421" s="214"/>
      <c r="H421" s="11"/>
      <c r="I421" s="193"/>
      <c r="J421" s="12"/>
      <c r="K421" s="47"/>
    </row>
    <row r="422" spans="1:11" ht="21" customHeight="1" x14ac:dyDescent="0.3">
      <c r="A422" s="189"/>
      <c r="B422" s="7"/>
      <c r="C422" s="8"/>
      <c r="D422" s="7"/>
      <c r="E422" s="9" t="s">
        <v>4</v>
      </c>
      <c r="F422" s="10"/>
      <c r="G422" s="214"/>
      <c r="H422" s="11"/>
      <c r="I422" s="193"/>
      <c r="J422" s="12"/>
      <c r="K422" s="47"/>
    </row>
    <row r="423" spans="1:11" ht="21" customHeight="1" x14ac:dyDescent="0.3">
      <c r="A423" s="189"/>
      <c r="B423" s="7"/>
      <c r="C423" s="8"/>
      <c r="D423" s="9"/>
      <c r="E423" s="9" t="s">
        <v>5</v>
      </c>
      <c r="F423" s="10" t="s">
        <v>12</v>
      </c>
      <c r="G423" s="214"/>
      <c r="H423" s="11" t="s">
        <v>55</v>
      </c>
      <c r="I423" s="193"/>
      <c r="J423" s="12"/>
      <c r="K423" s="47"/>
    </row>
    <row r="424" spans="1:11" ht="21" customHeight="1" x14ac:dyDescent="0.3">
      <c r="A424" s="189"/>
      <c r="B424" s="7"/>
      <c r="C424" s="8"/>
      <c r="D424" s="9"/>
      <c r="E424" s="9" t="s">
        <v>6</v>
      </c>
      <c r="F424" s="10" t="s">
        <v>12</v>
      </c>
      <c r="G424" s="214"/>
      <c r="H424" s="11" t="s">
        <v>144</v>
      </c>
      <c r="I424" s="193"/>
      <c r="J424" s="12"/>
      <c r="K424" s="47"/>
    </row>
    <row r="425" spans="1:11" ht="21" customHeight="1" x14ac:dyDescent="0.3">
      <c r="A425" s="189"/>
      <c r="B425" s="7"/>
      <c r="C425" s="8"/>
      <c r="D425" s="7"/>
      <c r="E425" s="9" t="s">
        <v>7</v>
      </c>
      <c r="F425" s="10" t="s">
        <v>12</v>
      </c>
      <c r="G425" s="214"/>
      <c r="H425" s="11" t="s">
        <v>101</v>
      </c>
      <c r="I425" s="193"/>
      <c r="J425" s="12"/>
      <c r="K425" s="47"/>
    </row>
    <row r="426" spans="1:11" ht="21" customHeight="1" thickBot="1" x14ac:dyDescent="0.35">
      <c r="A426" s="201"/>
      <c r="B426" s="34"/>
      <c r="C426" s="19"/>
      <c r="D426" s="20"/>
      <c r="E426" s="20" t="s">
        <v>72</v>
      </c>
      <c r="F426" s="10" t="s">
        <v>12</v>
      </c>
      <c r="G426" s="214"/>
      <c r="H426" s="11" t="s">
        <v>55</v>
      </c>
      <c r="I426" s="204"/>
      <c r="J426" s="23"/>
      <c r="K426" s="51"/>
    </row>
    <row r="427" spans="1:11" ht="21" customHeight="1" thickTop="1" x14ac:dyDescent="0.3">
      <c r="A427" s="52"/>
      <c r="B427" s="40"/>
      <c r="C427" s="25"/>
      <c r="D427" s="26"/>
      <c r="E427" s="26"/>
      <c r="F427" s="26"/>
      <c r="G427" s="26"/>
      <c r="H427" s="27"/>
      <c r="I427" s="26"/>
      <c r="J427" s="28"/>
      <c r="K427" s="53"/>
    </row>
    <row r="428" spans="1:11" ht="21" customHeight="1" x14ac:dyDescent="0.35">
      <c r="A428" s="188">
        <v>54</v>
      </c>
      <c r="B428" s="4">
        <v>44917</v>
      </c>
      <c r="C428" s="5" t="s">
        <v>35</v>
      </c>
      <c r="D428" s="46" t="s">
        <v>1018</v>
      </c>
      <c r="E428" s="9" t="s">
        <v>317</v>
      </c>
      <c r="F428" s="10" t="s">
        <v>12</v>
      </c>
      <c r="G428" s="205" t="s">
        <v>32</v>
      </c>
      <c r="H428" s="11" t="s">
        <v>17</v>
      </c>
      <c r="I428" s="203" t="s">
        <v>759</v>
      </c>
      <c r="J428" s="17">
        <v>24214</v>
      </c>
      <c r="K428" s="50">
        <f>SUM(K420,J428)</f>
        <v>1150023</v>
      </c>
    </row>
    <row r="429" spans="1:11" ht="21" customHeight="1" x14ac:dyDescent="0.3">
      <c r="A429" s="189"/>
      <c r="B429" s="7"/>
      <c r="C429" s="8"/>
      <c r="D429" s="46" t="s">
        <v>908</v>
      </c>
      <c r="E429" s="9" t="s">
        <v>21</v>
      </c>
      <c r="F429" s="13" t="s">
        <v>14</v>
      </c>
      <c r="G429" s="196"/>
      <c r="H429" s="11" t="s">
        <v>65</v>
      </c>
      <c r="I429" s="193"/>
      <c r="J429" s="12"/>
      <c r="K429" s="47"/>
    </row>
    <row r="430" spans="1:11" ht="21" customHeight="1" x14ac:dyDescent="0.3">
      <c r="A430" s="189"/>
      <c r="B430" s="7"/>
      <c r="C430" s="8"/>
      <c r="D430" s="7"/>
      <c r="E430" s="9" t="s">
        <v>4</v>
      </c>
      <c r="F430" s="10" t="s">
        <v>12</v>
      </c>
      <c r="G430" s="196"/>
      <c r="H430" s="11" t="s">
        <v>86</v>
      </c>
      <c r="I430" s="193"/>
      <c r="J430" s="12"/>
      <c r="K430" s="47"/>
    </row>
    <row r="431" spans="1:11" ht="21" customHeight="1" x14ac:dyDescent="0.3">
      <c r="A431" s="189"/>
      <c r="B431" s="7"/>
      <c r="C431" s="8"/>
      <c r="D431" s="9"/>
      <c r="E431" s="9" t="s">
        <v>5</v>
      </c>
      <c r="F431" s="10" t="s">
        <v>12</v>
      </c>
      <c r="G431" s="196"/>
      <c r="H431" s="11" t="s">
        <v>55</v>
      </c>
      <c r="I431" s="193"/>
      <c r="J431" s="12"/>
      <c r="K431" s="47"/>
    </row>
    <row r="432" spans="1:11" ht="21" customHeight="1" x14ac:dyDescent="0.3">
      <c r="A432" s="189"/>
      <c r="B432" s="7"/>
      <c r="C432" s="8"/>
      <c r="D432" s="9"/>
      <c r="E432" s="9" t="s">
        <v>6</v>
      </c>
      <c r="F432" s="13" t="s">
        <v>14</v>
      </c>
      <c r="G432" s="196"/>
      <c r="H432" s="11" t="s">
        <v>86</v>
      </c>
      <c r="I432" s="193"/>
      <c r="J432" s="12"/>
      <c r="K432" s="47"/>
    </row>
    <row r="433" spans="1:11" ht="21" customHeight="1" x14ac:dyDescent="0.3">
      <c r="A433" s="189"/>
      <c r="B433" s="7"/>
      <c r="C433" s="8"/>
      <c r="D433" s="7"/>
      <c r="E433" s="9" t="s">
        <v>7</v>
      </c>
      <c r="F433" s="13" t="s">
        <v>14</v>
      </c>
      <c r="G433" s="196"/>
      <c r="H433" s="11" t="s">
        <v>65</v>
      </c>
      <c r="I433" s="193"/>
      <c r="J433" s="12"/>
      <c r="K433" s="47"/>
    </row>
    <row r="434" spans="1:11" ht="21" customHeight="1" thickBot="1" x14ac:dyDescent="0.35">
      <c r="A434" s="201"/>
      <c r="B434" s="34"/>
      <c r="C434" s="19"/>
      <c r="D434" s="20"/>
      <c r="E434" s="20" t="s">
        <v>72</v>
      </c>
      <c r="F434" s="13" t="s">
        <v>14</v>
      </c>
      <c r="G434" s="211"/>
      <c r="H434" s="11" t="s">
        <v>68</v>
      </c>
      <c r="I434" s="204"/>
      <c r="J434" s="23"/>
      <c r="K434" s="51"/>
    </row>
    <row r="435" spans="1:11" ht="21" customHeight="1" thickTop="1" x14ac:dyDescent="0.3">
      <c r="A435" s="52"/>
      <c r="B435" s="40"/>
      <c r="C435" s="25"/>
      <c r="D435" s="26"/>
      <c r="E435" s="26"/>
      <c r="F435" s="26"/>
      <c r="G435" s="26"/>
      <c r="H435" s="27"/>
      <c r="I435" s="26"/>
      <c r="J435" s="28"/>
      <c r="K435" s="53"/>
    </row>
    <row r="436" spans="1:11" ht="21" customHeight="1" x14ac:dyDescent="0.35">
      <c r="A436" s="188">
        <v>55</v>
      </c>
      <c r="B436" s="4">
        <v>44917</v>
      </c>
      <c r="C436" s="5" t="s">
        <v>23</v>
      </c>
      <c r="D436" s="46" t="s">
        <v>1019</v>
      </c>
      <c r="E436" s="9" t="s">
        <v>317</v>
      </c>
      <c r="F436" s="10"/>
      <c r="G436" s="205" t="s">
        <v>32</v>
      </c>
      <c r="H436" s="11"/>
      <c r="I436" s="203" t="s">
        <v>759</v>
      </c>
      <c r="J436" s="17">
        <v>43977</v>
      </c>
      <c r="K436" s="50">
        <f>SUM(K428,J436)</f>
        <v>1194000</v>
      </c>
    </row>
    <row r="437" spans="1:11" ht="21" customHeight="1" x14ac:dyDescent="0.3">
      <c r="A437" s="189"/>
      <c r="B437" s="7"/>
      <c r="C437" s="8"/>
      <c r="D437" s="46" t="s">
        <v>1020</v>
      </c>
      <c r="E437" s="9" t="s">
        <v>21</v>
      </c>
      <c r="F437" s="13"/>
      <c r="G437" s="196"/>
      <c r="H437" s="11"/>
      <c r="I437" s="193"/>
      <c r="J437" s="12"/>
      <c r="K437" s="47"/>
    </row>
    <row r="438" spans="1:11" ht="21" customHeight="1" x14ac:dyDescent="0.3">
      <c r="A438" s="189"/>
      <c r="B438" s="7"/>
      <c r="C438" s="8"/>
      <c r="D438" s="7"/>
      <c r="E438" s="9" t="s">
        <v>4</v>
      </c>
      <c r="F438" s="10"/>
      <c r="G438" s="196"/>
      <c r="H438" s="11"/>
      <c r="I438" s="193"/>
      <c r="J438" s="12"/>
      <c r="K438" s="47"/>
    </row>
    <row r="439" spans="1:11" ht="21" customHeight="1" x14ac:dyDescent="0.3">
      <c r="A439" s="189"/>
      <c r="B439" s="7"/>
      <c r="C439" s="8"/>
      <c r="D439" s="9"/>
      <c r="E439" s="9" t="s">
        <v>5</v>
      </c>
      <c r="F439" s="13" t="s">
        <v>14</v>
      </c>
      <c r="G439" s="196"/>
      <c r="H439" s="11" t="s">
        <v>86</v>
      </c>
      <c r="I439" s="193"/>
      <c r="J439" s="12"/>
      <c r="K439" s="47"/>
    </row>
    <row r="440" spans="1:11" ht="21" customHeight="1" x14ac:dyDescent="0.3">
      <c r="A440" s="189"/>
      <c r="B440" s="7"/>
      <c r="C440" s="8"/>
      <c r="D440" s="9"/>
      <c r="E440" s="9" t="s">
        <v>6</v>
      </c>
      <c r="F440" s="13" t="s">
        <v>14</v>
      </c>
      <c r="G440" s="196"/>
      <c r="H440" s="11" t="s">
        <v>45</v>
      </c>
      <c r="I440" s="193"/>
      <c r="J440" s="12"/>
      <c r="K440" s="47"/>
    </row>
    <row r="441" spans="1:11" ht="21" customHeight="1" x14ac:dyDescent="0.3">
      <c r="A441" s="189"/>
      <c r="B441" s="7"/>
      <c r="C441" s="8"/>
      <c r="D441" s="7"/>
      <c r="E441" s="9" t="s">
        <v>7</v>
      </c>
      <c r="F441" s="13" t="s">
        <v>14</v>
      </c>
      <c r="G441" s="196"/>
      <c r="H441" s="11" t="s">
        <v>33</v>
      </c>
      <c r="I441" s="193"/>
      <c r="J441" s="12"/>
      <c r="K441" s="47"/>
    </row>
    <row r="442" spans="1:11" ht="21" customHeight="1" thickBot="1" x14ac:dyDescent="0.35">
      <c r="A442" s="201"/>
      <c r="B442" s="34"/>
      <c r="C442" s="19"/>
      <c r="D442" s="20"/>
      <c r="E442" s="20" t="s">
        <v>72</v>
      </c>
      <c r="F442" s="13" t="s">
        <v>14</v>
      </c>
      <c r="G442" s="211"/>
      <c r="H442" s="11" t="s">
        <v>55</v>
      </c>
      <c r="I442" s="204"/>
      <c r="J442" s="23"/>
      <c r="K442" s="51"/>
    </row>
    <row r="443" spans="1:11" ht="21" customHeight="1" thickTop="1" x14ac:dyDescent="0.3">
      <c r="A443" s="52"/>
      <c r="B443" s="40"/>
      <c r="C443" s="25"/>
      <c r="D443" s="26"/>
      <c r="E443" s="26"/>
      <c r="F443" s="26"/>
      <c r="G443" s="26"/>
      <c r="H443" s="27"/>
      <c r="I443" s="26"/>
      <c r="J443" s="28"/>
      <c r="K443" s="53"/>
    </row>
    <row r="444" spans="1:11" ht="21" customHeight="1" x14ac:dyDescent="0.35">
      <c r="A444" s="188">
        <v>56</v>
      </c>
      <c r="B444" s="4">
        <v>44917</v>
      </c>
      <c r="C444" s="5" t="s">
        <v>20</v>
      </c>
      <c r="D444" s="46" t="s">
        <v>1021</v>
      </c>
      <c r="E444" s="9" t="s">
        <v>317</v>
      </c>
      <c r="F444" s="10"/>
      <c r="G444" s="206" t="s">
        <v>38</v>
      </c>
      <c r="H444" s="11"/>
      <c r="I444" s="203" t="s">
        <v>759</v>
      </c>
      <c r="J444" s="17">
        <v>10367</v>
      </c>
      <c r="K444" s="50">
        <f>SUM(K436,J444)</f>
        <v>1204367</v>
      </c>
    </row>
    <row r="445" spans="1:11" ht="21" customHeight="1" x14ac:dyDescent="0.3">
      <c r="A445" s="189"/>
      <c r="B445" s="7"/>
      <c r="C445" s="8"/>
      <c r="D445" s="46" t="s">
        <v>1022</v>
      </c>
      <c r="E445" s="9" t="s">
        <v>21</v>
      </c>
      <c r="F445" s="10" t="s">
        <v>12</v>
      </c>
      <c r="G445" s="212"/>
      <c r="H445" s="11" t="s">
        <v>13</v>
      </c>
      <c r="I445" s="193"/>
      <c r="J445" s="12"/>
      <c r="K445" s="47"/>
    </row>
    <row r="446" spans="1:11" ht="21" customHeight="1" x14ac:dyDescent="0.3">
      <c r="A446" s="189"/>
      <c r="B446" s="7"/>
      <c r="C446" s="8"/>
      <c r="D446" s="7"/>
      <c r="E446" s="9" t="s">
        <v>4</v>
      </c>
      <c r="F446" s="10" t="s">
        <v>12</v>
      </c>
      <c r="G446" s="212"/>
      <c r="H446" s="11" t="s">
        <v>16</v>
      </c>
      <c r="I446" s="193"/>
      <c r="J446" s="12"/>
      <c r="K446" s="47"/>
    </row>
    <row r="447" spans="1:11" ht="21" customHeight="1" x14ac:dyDescent="0.3">
      <c r="A447" s="189"/>
      <c r="B447" s="7"/>
      <c r="C447" s="8"/>
      <c r="D447" s="9"/>
      <c r="E447" s="9" t="s">
        <v>5</v>
      </c>
      <c r="F447" s="13" t="s">
        <v>14</v>
      </c>
      <c r="G447" s="212"/>
      <c r="H447" s="11" t="s">
        <v>13</v>
      </c>
      <c r="I447" s="193"/>
      <c r="J447" s="12"/>
      <c r="K447" s="47"/>
    </row>
    <row r="448" spans="1:11" ht="21" customHeight="1" x14ac:dyDescent="0.3">
      <c r="A448" s="189"/>
      <c r="B448" s="7"/>
      <c r="C448" s="8"/>
      <c r="D448" s="9"/>
      <c r="E448" s="9" t="s">
        <v>6</v>
      </c>
      <c r="F448" s="13" t="s">
        <v>14</v>
      </c>
      <c r="G448" s="212"/>
      <c r="H448" s="11" t="s">
        <v>848</v>
      </c>
      <c r="I448" s="193"/>
      <c r="J448" s="12"/>
      <c r="K448" s="47"/>
    </row>
    <row r="449" spans="1:11" ht="21" customHeight="1" x14ac:dyDescent="0.3">
      <c r="A449" s="189"/>
      <c r="B449" s="7"/>
      <c r="C449" s="8"/>
      <c r="D449" s="7"/>
      <c r="E449" s="9" t="s">
        <v>7</v>
      </c>
      <c r="F449" s="10" t="s">
        <v>12</v>
      </c>
      <c r="G449" s="212"/>
      <c r="H449" s="11" t="s">
        <v>25</v>
      </c>
      <c r="I449" s="193"/>
      <c r="J449" s="12"/>
      <c r="K449" s="47"/>
    </row>
    <row r="450" spans="1:11" ht="21" customHeight="1" thickBot="1" x14ac:dyDescent="0.35">
      <c r="A450" s="201"/>
      <c r="B450" s="34"/>
      <c r="C450" s="19"/>
      <c r="D450" s="20"/>
      <c r="E450" s="20" t="s">
        <v>72</v>
      </c>
      <c r="F450" s="13" t="s">
        <v>14</v>
      </c>
      <c r="G450" s="213"/>
      <c r="H450" s="11" t="s">
        <v>55</v>
      </c>
      <c r="I450" s="204"/>
      <c r="J450" s="23"/>
      <c r="K450" s="51"/>
    </row>
    <row r="451" spans="1:11" ht="21" customHeight="1" thickTop="1" x14ac:dyDescent="0.3">
      <c r="A451" s="52"/>
      <c r="B451" s="40"/>
      <c r="C451" s="25"/>
      <c r="D451" s="26"/>
      <c r="E451" s="26"/>
      <c r="F451" s="26"/>
      <c r="G451" s="26"/>
      <c r="H451" s="27"/>
      <c r="I451" s="26"/>
      <c r="J451" s="28"/>
      <c r="K451" s="53"/>
    </row>
    <row r="452" spans="1:11" ht="21" customHeight="1" x14ac:dyDescent="0.35">
      <c r="A452" s="188">
        <v>57</v>
      </c>
      <c r="B452" s="4">
        <v>44918</v>
      </c>
      <c r="C452" s="5" t="s">
        <v>23</v>
      </c>
      <c r="D452" s="46" t="s">
        <v>1023</v>
      </c>
      <c r="E452" s="9" t="s">
        <v>317</v>
      </c>
      <c r="F452" s="10"/>
      <c r="G452" s="205" t="s">
        <v>32</v>
      </c>
      <c r="H452" s="11"/>
      <c r="I452" s="203" t="s">
        <v>18</v>
      </c>
      <c r="J452" s="17">
        <v>42272</v>
      </c>
      <c r="K452" s="50">
        <f>SUM(K444,J452)</f>
        <v>1246639</v>
      </c>
    </row>
    <row r="453" spans="1:11" ht="21" customHeight="1" x14ac:dyDescent="0.3">
      <c r="A453" s="189"/>
      <c r="B453" s="7"/>
      <c r="C453" s="8"/>
      <c r="D453" s="46" t="s">
        <v>1024</v>
      </c>
      <c r="E453" s="9" t="s">
        <v>21</v>
      </c>
      <c r="F453" s="10"/>
      <c r="G453" s="196"/>
      <c r="H453" s="11"/>
      <c r="I453" s="193"/>
      <c r="J453" s="12"/>
      <c r="K453" s="47"/>
    </row>
    <row r="454" spans="1:11" ht="21" customHeight="1" x14ac:dyDescent="0.3">
      <c r="A454" s="189"/>
      <c r="B454" s="7"/>
      <c r="C454" s="8"/>
      <c r="D454" s="7"/>
      <c r="E454" s="9" t="s">
        <v>4</v>
      </c>
      <c r="F454" s="10"/>
      <c r="G454" s="196"/>
      <c r="H454" s="11"/>
      <c r="I454" s="193"/>
      <c r="J454" s="12"/>
      <c r="K454" s="47"/>
    </row>
    <row r="455" spans="1:11" ht="21" customHeight="1" x14ac:dyDescent="0.3">
      <c r="A455" s="189"/>
      <c r="B455" s="7"/>
      <c r="C455" s="8"/>
      <c r="D455" s="9"/>
      <c r="E455" s="9" t="s">
        <v>5</v>
      </c>
      <c r="F455" s="13" t="s">
        <v>14</v>
      </c>
      <c r="G455" s="196"/>
      <c r="H455" s="11" t="s">
        <v>56</v>
      </c>
      <c r="I455" s="193"/>
      <c r="J455" s="12"/>
      <c r="K455" s="47"/>
    </row>
    <row r="456" spans="1:11" ht="21" customHeight="1" x14ac:dyDescent="0.3">
      <c r="A456" s="189"/>
      <c r="B456" s="7"/>
      <c r="C456" s="8"/>
      <c r="D456" s="9"/>
      <c r="E456" s="9" t="s">
        <v>6</v>
      </c>
      <c r="F456" s="13" t="s">
        <v>14</v>
      </c>
      <c r="G456" s="196"/>
      <c r="H456" s="11" t="s">
        <v>45</v>
      </c>
      <c r="I456" s="193"/>
      <c r="J456" s="12"/>
      <c r="K456" s="47"/>
    </row>
    <row r="457" spans="1:11" ht="21" customHeight="1" x14ac:dyDescent="0.3">
      <c r="A457" s="189"/>
      <c r="B457" s="7"/>
      <c r="C457" s="8"/>
      <c r="D457" s="7"/>
      <c r="E457" s="9" t="s">
        <v>7</v>
      </c>
      <c r="F457" s="13" t="s">
        <v>14</v>
      </c>
      <c r="G457" s="196"/>
      <c r="H457" s="11" t="s">
        <v>28</v>
      </c>
      <c r="I457" s="193"/>
      <c r="J457" s="12"/>
      <c r="K457" s="47"/>
    </row>
    <row r="458" spans="1:11" ht="21" customHeight="1" thickBot="1" x14ac:dyDescent="0.35">
      <c r="A458" s="201"/>
      <c r="B458" s="34"/>
      <c r="C458" s="19"/>
      <c r="D458" s="20"/>
      <c r="E458" s="20" t="s">
        <v>72</v>
      </c>
      <c r="F458" s="13" t="s">
        <v>14</v>
      </c>
      <c r="G458" s="211"/>
      <c r="H458" s="11" t="s">
        <v>55</v>
      </c>
      <c r="I458" s="204"/>
      <c r="J458" s="23"/>
      <c r="K458" s="51"/>
    </row>
    <row r="459" spans="1:11" ht="21" customHeight="1" thickTop="1" x14ac:dyDescent="0.3">
      <c r="A459" s="52"/>
      <c r="B459" s="40"/>
      <c r="C459" s="25"/>
      <c r="D459" s="26"/>
      <c r="E459" s="26"/>
      <c r="F459" s="26"/>
      <c r="G459" s="26"/>
      <c r="H459" s="27"/>
      <c r="I459" s="26"/>
      <c r="J459" s="28"/>
      <c r="K459" s="53"/>
    </row>
    <row r="460" spans="1:11" ht="21" customHeight="1" x14ac:dyDescent="0.35">
      <c r="A460" s="188">
        <v>58</v>
      </c>
      <c r="B460" s="4">
        <v>44918</v>
      </c>
      <c r="C460" s="5" t="s">
        <v>20</v>
      </c>
      <c r="D460" s="46" t="s">
        <v>1025</v>
      </c>
      <c r="E460" s="9" t="s">
        <v>317</v>
      </c>
      <c r="F460" s="10"/>
      <c r="G460" s="202" t="s">
        <v>43</v>
      </c>
      <c r="H460" s="11"/>
      <c r="I460" s="203" t="s">
        <v>18</v>
      </c>
      <c r="J460" s="17">
        <v>962</v>
      </c>
      <c r="K460" s="50">
        <f>SUM(K452,J460)</f>
        <v>1247601</v>
      </c>
    </row>
    <row r="461" spans="1:11" ht="21" customHeight="1" x14ac:dyDescent="0.3">
      <c r="A461" s="189"/>
      <c r="B461" s="7"/>
      <c r="C461" s="8"/>
      <c r="D461" s="46" t="s">
        <v>1026</v>
      </c>
      <c r="E461" s="9" t="s">
        <v>21</v>
      </c>
      <c r="F461" s="10"/>
      <c r="G461" s="214"/>
      <c r="H461" s="11"/>
      <c r="I461" s="193"/>
      <c r="J461" s="12"/>
      <c r="K461" s="47"/>
    </row>
    <row r="462" spans="1:11" ht="21" customHeight="1" x14ac:dyDescent="0.3">
      <c r="A462" s="189"/>
      <c r="B462" s="7"/>
      <c r="C462" s="8"/>
      <c r="D462" s="7"/>
      <c r="E462" s="9" t="s">
        <v>4</v>
      </c>
      <c r="F462" s="10"/>
      <c r="G462" s="214"/>
      <c r="H462" s="11"/>
      <c r="I462" s="193"/>
      <c r="J462" s="12"/>
      <c r="K462" s="47"/>
    </row>
    <row r="463" spans="1:11" ht="21" customHeight="1" x14ac:dyDescent="0.3">
      <c r="A463" s="189"/>
      <c r="B463" s="7"/>
      <c r="C463" s="8"/>
      <c r="D463" s="9"/>
      <c r="E463" s="9" t="s">
        <v>5</v>
      </c>
      <c r="F463" s="10" t="s">
        <v>12</v>
      </c>
      <c r="G463" s="214"/>
      <c r="H463" s="11" t="s">
        <v>68</v>
      </c>
      <c r="I463" s="193"/>
      <c r="J463" s="12"/>
      <c r="K463" s="47"/>
    </row>
    <row r="464" spans="1:11" ht="21" customHeight="1" x14ac:dyDescent="0.3">
      <c r="A464" s="189"/>
      <c r="B464" s="7"/>
      <c r="C464" s="8"/>
      <c r="D464" s="9"/>
      <c r="E464" s="9" t="s">
        <v>6</v>
      </c>
      <c r="F464" s="10" t="s">
        <v>12</v>
      </c>
      <c r="G464" s="214"/>
      <c r="H464" s="11" t="s">
        <v>13</v>
      </c>
      <c r="I464" s="193"/>
      <c r="J464" s="12"/>
      <c r="K464" s="47"/>
    </row>
    <row r="465" spans="1:11" ht="21" customHeight="1" x14ac:dyDescent="0.3">
      <c r="A465" s="189"/>
      <c r="B465" s="7"/>
      <c r="C465" s="8"/>
      <c r="D465" s="7"/>
      <c r="E465" s="9" t="s">
        <v>7</v>
      </c>
      <c r="F465" s="10" t="s">
        <v>12</v>
      </c>
      <c r="G465" s="214"/>
      <c r="H465" s="11" t="s">
        <v>775</v>
      </c>
      <c r="I465" s="193"/>
      <c r="J465" s="12"/>
      <c r="K465" s="47"/>
    </row>
    <row r="466" spans="1:11" ht="21" customHeight="1" thickBot="1" x14ac:dyDescent="0.35">
      <c r="A466" s="201"/>
      <c r="B466" s="34"/>
      <c r="C466" s="19"/>
      <c r="D466" s="20"/>
      <c r="E466" s="20" t="s">
        <v>72</v>
      </c>
      <c r="F466" s="10" t="s">
        <v>12</v>
      </c>
      <c r="G466" s="214"/>
      <c r="H466" s="11" t="s">
        <v>68</v>
      </c>
      <c r="I466" s="204"/>
      <c r="J466" s="23"/>
      <c r="K466" s="51"/>
    </row>
    <row r="467" spans="1:11" ht="21" customHeight="1" thickTop="1" x14ac:dyDescent="0.3">
      <c r="A467" s="52"/>
      <c r="B467" s="40"/>
      <c r="C467" s="25"/>
      <c r="D467" s="26"/>
      <c r="E467" s="26"/>
      <c r="F467" s="26"/>
      <c r="G467" s="26"/>
      <c r="H467" s="27"/>
      <c r="I467" s="26"/>
      <c r="J467" s="28"/>
      <c r="K467" s="53"/>
    </row>
    <row r="468" spans="1:11" ht="21" customHeight="1" x14ac:dyDescent="0.35">
      <c r="A468" s="188">
        <v>59</v>
      </c>
      <c r="B468" s="4">
        <v>44920</v>
      </c>
      <c r="C468" s="5" t="s">
        <v>104</v>
      </c>
      <c r="D468" s="46" t="s">
        <v>1027</v>
      </c>
      <c r="E468" s="9" t="s">
        <v>317</v>
      </c>
      <c r="F468" s="10" t="s">
        <v>12</v>
      </c>
      <c r="G468" s="205" t="s">
        <v>32</v>
      </c>
      <c r="H468" s="11" t="s">
        <v>63</v>
      </c>
      <c r="I468" s="203" t="s">
        <v>938</v>
      </c>
      <c r="J468" s="17">
        <v>26779</v>
      </c>
      <c r="K468" s="50">
        <f>SUM(K460,J468)</f>
        <v>1274380</v>
      </c>
    </row>
    <row r="469" spans="1:11" ht="21" customHeight="1" x14ac:dyDescent="0.3">
      <c r="A469" s="189"/>
      <c r="B469" s="7"/>
      <c r="C469" s="8"/>
      <c r="D469" s="46" t="s">
        <v>1028</v>
      </c>
      <c r="E469" s="9" t="s">
        <v>21</v>
      </c>
      <c r="F469" s="13" t="s">
        <v>14</v>
      </c>
      <c r="G469" s="196"/>
      <c r="H469" s="11" t="s">
        <v>28</v>
      </c>
      <c r="I469" s="193"/>
      <c r="J469" s="12"/>
      <c r="K469" s="47"/>
    </row>
    <row r="470" spans="1:11" ht="21" customHeight="1" x14ac:dyDescent="0.3">
      <c r="A470" s="189"/>
      <c r="B470" s="7"/>
      <c r="C470" s="8"/>
      <c r="D470" s="7"/>
      <c r="E470" s="9" t="s">
        <v>4</v>
      </c>
      <c r="F470" s="10" t="s">
        <v>12</v>
      </c>
      <c r="G470" s="196"/>
      <c r="H470" s="11" t="s">
        <v>63</v>
      </c>
      <c r="I470" s="193"/>
      <c r="J470" s="12"/>
      <c r="K470" s="47"/>
    </row>
    <row r="471" spans="1:11" ht="21" customHeight="1" x14ac:dyDescent="0.3">
      <c r="A471" s="189"/>
      <c r="B471" s="7"/>
      <c r="C471" s="8"/>
      <c r="D471" s="9"/>
      <c r="E471" s="9" t="s">
        <v>5</v>
      </c>
      <c r="F471" s="13" t="s">
        <v>14</v>
      </c>
      <c r="G471" s="196"/>
      <c r="H471" s="11" t="s">
        <v>27</v>
      </c>
      <c r="I471" s="193"/>
      <c r="J471" s="12"/>
      <c r="K471" s="47"/>
    </row>
    <row r="472" spans="1:11" ht="21" customHeight="1" x14ac:dyDescent="0.3">
      <c r="A472" s="189"/>
      <c r="B472" s="7"/>
      <c r="C472" s="8"/>
      <c r="D472" s="9"/>
      <c r="E472" s="9" t="s">
        <v>6</v>
      </c>
      <c r="F472" s="13" t="s">
        <v>14</v>
      </c>
      <c r="G472" s="196"/>
      <c r="H472" s="11" t="s">
        <v>33</v>
      </c>
      <c r="I472" s="193"/>
      <c r="J472" s="12"/>
      <c r="K472" s="47"/>
    </row>
    <row r="473" spans="1:11" ht="21" customHeight="1" x14ac:dyDescent="0.3">
      <c r="A473" s="189"/>
      <c r="B473" s="7"/>
      <c r="C473" s="8"/>
      <c r="D473" s="7"/>
      <c r="E473" s="9" t="s">
        <v>7</v>
      </c>
      <c r="F473" s="10" t="s">
        <v>12</v>
      </c>
      <c r="G473" s="196"/>
      <c r="H473" s="11" t="s">
        <v>28</v>
      </c>
      <c r="I473" s="193"/>
      <c r="J473" s="12"/>
      <c r="K473" s="47"/>
    </row>
    <row r="474" spans="1:11" ht="21" customHeight="1" thickBot="1" x14ac:dyDescent="0.35">
      <c r="A474" s="201"/>
      <c r="B474" s="34"/>
      <c r="C474" s="19"/>
      <c r="D474" s="20"/>
      <c r="E474" s="20" t="s">
        <v>72</v>
      </c>
      <c r="F474" s="13" t="s">
        <v>14</v>
      </c>
      <c r="G474" s="211"/>
      <c r="H474" s="11" t="s">
        <v>68</v>
      </c>
      <c r="I474" s="204"/>
      <c r="J474" s="23"/>
      <c r="K474" s="51"/>
    </row>
    <row r="475" spans="1:11" ht="21" customHeight="1" thickTop="1" x14ac:dyDescent="0.3">
      <c r="A475" s="52"/>
      <c r="B475" s="40"/>
      <c r="C475" s="25"/>
      <c r="D475" s="26"/>
      <c r="E475" s="26"/>
      <c r="F475" s="26"/>
      <c r="G475" s="26"/>
      <c r="H475" s="27"/>
      <c r="I475" s="26"/>
      <c r="J475" s="28"/>
      <c r="K475" s="53"/>
    </row>
    <row r="476" spans="1:11" ht="21" customHeight="1" x14ac:dyDescent="0.35">
      <c r="A476" s="188">
        <v>60</v>
      </c>
      <c r="B476" s="4">
        <v>44921</v>
      </c>
      <c r="C476" s="5" t="s">
        <v>104</v>
      </c>
      <c r="D476" s="46" t="s">
        <v>1029</v>
      </c>
      <c r="E476" s="9" t="s">
        <v>317</v>
      </c>
      <c r="F476" s="10"/>
      <c r="G476" s="205" t="s">
        <v>32</v>
      </c>
      <c r="H476" s="11"/>
      <c r="I476" s="203" t="s">
        <v>1030</v>
      </c>
      <c r="J476" s="17">
        <v>38324</v>
      </c>
      <c r="K476" s="50">
        <f>SUM(K468,J476)</f>
        <v>1312704</v>
      </c>
    </row>
    <row r="477" spans="1:11" ht="21" customHeight="1" x14ac:dyDescent="0.3">
      <c r="A477" s="189"/>
      <c r="B477" s="7"/>
      <c r="C477" s="8"/>
      <c r="D477" s="46" t="s">
        <v>861</v>
      </c>
      <c r="E477" s="9" t="s">
        <v>21</v>
      </c>
      <c r="F477" s="13"/>
      <c r="G477" s="196"/>
      <c r="H477" s="11"/>
      <c r="I477" s="193"/>
      <c r="J477" s="12"/>
      <c r="K477" s="47"/>
    </row>
    <row r="478" spans="1:11" ht="21" customHeight="1" x14ac:dyDescent="0.3">
      <c r="A478" s="189"/>
      <c r="B478" s="7"/>
      <c r="C478" s="8"/>
      <c r="D478" s="7"/>
      <c r="E478" s="9" t="s">
        <v>4</v>
      </c>
      <c r="F478" s="10"/>
      <c r="G478" s="196"/>
      <c r="H478" s="11"/>
      <c r="I478" s="193"/>
      <c r="J478" s="12"/>
      <c r="K478" s="47"/>
    </row>
    <row r="479" spans="1:11" ht="21" customHeight="1" x14ac:dyDescent="0.3">
      <c r="A479" s="189"/>
      <c r="B479" s="7"/>
      <c r="C479" s="8"/>
      <c r="D479" s="9"/>
      <c r="E479" s="9" t="s">
        <v>5</v>
      </c>
      <c r="F479" s="13" t="s">
        <v>14</v>
      </c>
      <c r="G479" s="196"/>
      <c r="H479" s="11" t="s">
        <v>144</v>
      </c>
      <c r="I479" s="193"/>
      <c r="J479" s="12"/>
      <c r="K479" s="47"/>
    </row>
    <row r="480" spans="1:11" ht="21" customHeight="1" x14ac:dyDescent="0.3">
      <c r="A480" s="189"/>
      <c r="B480" s="7"/>
      <c r="C480" s="8"/>
      <c r="D480" s="9"/>
      <c r="E480" s="9" t="s">
        <v>6</v>
      </c>
      <c r="F480" s="13" t="s">
        <v>14</v>
      </c>
      <c r="G480" s="196"/>
      <c r="H480" s="11" t="s">
        <v>52</v>
      </c>
      <c r="I480" s="193"/>
      <c r="J480" s="12"/>
      <c r="K480" s="47"/>
    </row>
    <row r="481" spans="1:11" ht="21" customHeight="1" x14ac:dyDescent="0.3">
      <c r="A481" s="189"/>
      <c r="B481" s="7"/>
      <c r="C481" s="8"/>
      <c r="D481" s="7"/>
      <c r="E481" s="9" t="s">
        <v>7</v>
      </c>
      <c r="F481" s="13" t="s">
        <v>14</v>
      </c>
      <c r="G481" s="196"/>
      <c r="H481" s="11" t="s">
        <v>48</v>
      </c>
      <c r="I481" s="193"/>
      <c r="J481" s="12"/>
      <c r="K481" s="47"/>
    </row>
    <row r="482" spans="1:11" ht="21" customHeight="1" thickBot="1" x14ac:dyDescent="0.35">
      <c r="A482" s="201"/>
      <c r="B482" s="34"/>
      <c r="C482" s="19"/>
      <c r="D482" s="20"/>
      <c r="E482" s="20" t="s">
        <v>72</v>
      </c>
      <c r="F482" s="13" t="s">
        <v>14</v>
      </c>
      <c r="G482" s="211"/>
      <c r="H482" s="11" t="s">
        <v>68</v>
      </c>
      <c r="I482" s="204"/>
      <c r="J482" s="23"/>
      <c r="K482" s="51"/>
    </row>
    <row r="483" spans="1:11" ht="21" customHeight="1" thickTop="1" x14ac:dyDescent="0.3">
      <c r="A483" s="52"/>
      <c r="B483" s="40"/>
      <c r="C483" s="25"/>
      <c r="D483" s="26"/>
      <c r="E483" s="26"/>
      <c r="F483" s="26"/>
      <c r="G483" s="26"/>
      <c r="H483" s="27"/>
      <c r="I483" s="26"/>
      <c r="J483" s="28"/>
      <c r="K483" s="53"/>
    </row>
    <row r="484" spans="1:11" ht="21" customHeight="1" x14ac:dyDescent="0.35">
      <c r="A484" s="188">
        <v>61</v>
      </c>
      <c r="B484" s="4">
        <v>44921</v>
      </c>
      <c r="C484" s="5" t="s">
        <v>104</v>
      </c>
      <c r="D484" s="46" t="s">
        <v>1032</v>
      </c>
      <c r="E484" s="9" t="s">
        <v>317</v>
      </c>
      <c r="F484" s="10"/>
      <c r="G484" s="205" t="s">
        <v>32</v>
      </c>
      <c r="H484" s="11"/>
      <c r="I484" s="203" t="s">
        <v>938</v>
      </c>
      <c r="J484" s="17">
        <v>29132</v>
      </c>
      <c r="K484" s="50">
        <f>SUM(K476,J484)</f>
        <v>1341836</v>
      </c>
    </row>
    <row r="485" spans="1:11" ht="21" customHeight="1" x14ac:dyDescent="0.3">
      <c r="A485" s="189"/>
      <c r="B485" s="7"/>
      <c r="C485" s="8"/>
      <c r="D485" s="46" t="s">
        <v>753</v>
      </c>
      <c r="E485" s="9" t="s">
        <v>21</v>
      </c>
      <c r="F485" s="10" t="s">
        <v>12</v>
      </c>
      <c r="G485" s="196"/>
      <c r="H485" s="11" t="s">
        <v>135</v>
      </c>
      <c r="I485" s="193"/>
      <c r="J485" s="12"/>
      <c r="K485" s="47"/>
    </row>
    <row r="486" spans="1:11" ht="21" customHeight="1" x14ac:dyDescent="0.3">
      <c r="A486" s="189"/>
      <c r="B486" s="7"/>
      <c r="C486" s="8"/>
      <c r="D486" s="7"/>
      <c r="E486" s="9" t="s">
        <v>4</v>
      </c>
      <c r="F486" s="13" t="s">
        <v>14</v>
      </c>
      <c r="G486" s="196"/>
      <c r="H486" s="11" t="s">
        <v>47</v>
      </c>
      <c r="I486" s="193"/>
      <c r="J486" s="12"/>
      <c r="K486" s="47"/>
    </row>
    <row r="487" spans="1:11" ht="21" customHeight="1" x14ac:dyDescent="0.3">
      <c r="A487" s="189"/>
      <c r="B487" s="7"/>
      <c r="C487" s="8"/>
      <c r="D487" s="9"/>
      <c r="E487" s="9" t="s">
        <v>5</v>
      </c>
      <c r="F487" s="13" t="s">
        <v>14</v>
      </c>
      <c r="G487" s="196"/>
      <c r="H487" s="11" t="s">
        <v>63</v>
      </c>
      <c r="I487" s="193"/>
      <c r="J487" s="12"/>
      <c r="K487" s="47"/>
    </row>
    <row r="488" spans="1:11" ht="21" customHeight="1" x14ac:dyDescent="0.3">
      <c r="A488" s="189"/>
      <c r="B488" s="7"/>
      <c r="C488" s="8"/>
      <c r="D488" s="9"/>
      <c r="E488" s="9" t="s">
        <v>6</v>
      </c>
      <c r="F488" s="10" t="s">
        <v>12</v>
      </c>
      <c r="G488" s="196"/>
      <c r="H488" s="11" t="s">
        <v>47</v>
      </c>
      <c r="I488" s="193"/>
      <c r="J488" s="12"/>
      <c r="K488" s="47"/>
    </row>
    <row r="489" spans="1:11" ht="21" customHeight="1" x14ac:dyDescent="0.3">
      <c r="A489" s="189"/>
      <c r="B489" s="7"/>
      <c r="C489" s="8"/>
      <c r="D489" s="7"/>
      <c r="E489" s="9" t="s">
        <v>7</v>
      </c>
      <c r="F489" s="13" t="s">
        <v>14</v>
      </c>
      <c r="G489" s="196"/>
      <c r="H489" s="11" t="s">
        <v>63</v>
      </c>
      <c r="I489" s="193"/>
      <c r="J489" s="12"/>
      <c r="K489" s="47"/>
    </row>
    <row r="490" spans="1:11" ht="21" customHeight="1" thickBot="1" x14ac:dyDescent="0.35">
      <c r="A490" s="201"/>
      <c r="B490" s="34"/>
      <c r="C490" s="19"/>
      <c r="D490" s="20"/>
      <c r="E490" s="20" t="s">
        <v>72</v>
      </c>
      <c r="F490" s="13" t="s">
        <v>14</v>
      </c>
      <c r="G490" s="211"/>
      <c r="H490" s="11" t="s">
        <v>55</v>
      </c>
      <c r="I490" s="204"/>
      <c r="J490" s="23"/>
      <c r="K490" s="51"/>
    </row>
    <row r="491" spans="1:11" ht="21" customHeight="1" thickTop="1" x14ac:dyDescent="0.3">
      <c r="A491" s="52"/>
      <c r="B491" s="40"/>
      <c r="C491" s="25"/>
      <c r="D491" s="26"/>
      <c r="E491" s="26"/>
      <c r="F491" s="26"/>
      <c r="G491" s="26"/>
      <c r="H491" s="27"/>
      <c r="I491" s="26"/>
      <c r="J491" s="28"/>
      <c r="K491" s="53"/>
    </row>
    <row r="492" spans="1:11" ht="21" customHeight="1" x14ac:dyDescent="0.35">
      <c r="A492" s="188">
        <v>62</v>
      </c>
      <c r="B492" s="4">
        <v>44921</v>
      </c>
      <c r="C492" s="5" t="s">
        <v>35</v>
      </c>
      <c r="D492" s="46" t="s">
        <v>1033</v>
      </c>
      <c r="E492" s="9" t="s">
        <v>317</v>
      </c>
      <c r="F492" s="10"/>
      <c r="G492" s="205" t="s">
        <v>32</v>
      </c>
      <c r="H492" s="11"/>
      <c r="I492" s="203" t="s">
        <v>1030</v>
      </c>
      <c r="J492" s="17">
        <v>21982</v>
      </c>
      <c r="K492" s="50">
        <f>SUM(K484,J492)</f>
        <v>1363818</v>
      </c>
    </row>
    <row r="493" spans="1:11" ht="21" customHeight="1" x14ac:dyDescent="0.3">
      <c r="A493" s="189"/>
      <c r="B493" s="7"/>
      <c r="C493" s="8"/>
      <c r="D493" s="46" t="s">
        <v>534</v>
      </c>
      <c r="E493" s="9" t="s">
        <v>21</v>
      </c>
      <c r="F493" s="10"/>
      <c r="G493" s="196"/>
      <c r="H493" s="11"/>
      <c r="I493" s="193"/>
      <c r="J493" s="12"/>
      <c r="K493" s="47"/>
    </row>
    <row r="494" spans="1:11" ht="21" customHeight="1" x14ac:dyDescent="0.3">
      <c r="A494" s="189"/>
      <c r="B494" s="7"/>
      <c r="C494" s="8"/>
      <c r="D494" s="7"/>
      <c r="E494" s="9" t="s">
        <v>4</v>
      </c>
      <c r="F494" s="10" t="s">
        <v>12</v>
      </c>
      <c r="G494" s="196"/>
      <c r="H494" s="11" t="s">
        <v>144</v>
      </c>
      <c r="I494" s="193"/>
      <c r="J494" s="12"/>
      <c r="K494" s="47"/>
    </row>
    <row r="495" spans="1:11" ht="21" customHeight="1" x14ac:dyDescent="0.3">
      <c r="A495" s="189"/>
      <c r="B495" s="7"/>
      <c r="C495" s="8"/>
      <c r="D495" s="9"/>
      <c r="E495" s="9" t="s">
        <v>5</v>
      </c>
      <c r="F495" s="13" t="s">
        <v>14</v>
      </c>
      <c r="G495" s="196"/>
      <c r="H495" s="11" t="s">
        <v>93</v>
      </c>
      <c r="I495" s="193"/>
      <c r="J495" s="12"/>
      <c r="K495" s="47"/>
    </row>
    <row r="496" spans="1:11" ht="21" customHeight="1" x14ac:dyDescent="0.3">
      <c r="A496" s="189"/>
      <c r="B496" s="7"/>
      <c r="C496" s="8"/>
      <c r="D496" s="9"/>
      <c r="E496" s="9" t="s">
        <v>6</v>
      </c>
      <c r="F496" s="10" t="s">
        <v>12</v>
      </c>
      <c r="G496" s="196"/>
      <c r="H496" s="11" t="s">
        <v>142</v>
      </c>
      <c r="I496" s="193"/>
      <c r="J496" s="12"/>
      <c r="K496" s="47"/>
    </row>
    <row r="497" spans="1:11" ht="21" customHeight="1" x14ac:dyDescent="0.3">
      <c r="A497" s="189"/>
      <c r="B497" s="7"/>
      <c r="C497" s="8"/>
      <c r="D497" s="7"/>
      <c r="E497" s="9" t="s">
        <v>7</v>
      </c>
      <c r="F497" s="13" t="s">
        <v>14</v>
      </c>
      <c r="G497" s="196"/>
      <c r="H497" s="11" t="s">
        <v>93</v>
      </c>
      <c r="I497" s="193"/>
      <c r="J497" s="12"/>
      <c r="K497" s="47"/>
    </row>
    <row r="498" spans="1:11" ht="21" customHeight="1" thickBot="1" x14ac:dyDescent="0.35">
      <c r="A498" s="201"/>
      <c r="B498" s="34"/>
      <c r="C498" s="19"/>
      <c r="D498" s="20"/>
      <c r="E498" s="20" t="s">
        <v>72</v>
      </c>
      <c r="F498" s="13" t="s">
        <v>14</v>
      </c>
      <c r="G498" s="211"/>
      <c r="H498" s="11" t="s">
        <v>55</v>
      </c>
      <c r="I498" s="204"/>
      <c r="J498" s="23"/>
      <c r="K498" s="51"/>
    </row>
    <row r="499" spans="1:11" ht="21" customHeight="1" thickTop="1" x14ac:dyDescent="0.3">
      <c r="A499" s="52"/>
      <c r="B499" s="40"/>
      <c r="C499" s="25"/>
      <c r="D499" s="26"/>
      <c r="E499" s="26"/>
      <c r="F499" s="26"/>
      <c r="G499" s="26"/>
      <c r="H499" s="27"/>
      <c r="I499" s="26"/>
      <c r="J499" s="28"/>
      <c r="K499" s="53"/>
    </row>
    <row r="500" spans="1:11" ht="21" customHeight="1" x14ac:dyDescent="0.35">
      <c r="A500" s="188">
        <v>63</v>
      </c>
      <c r="B500" s="4">
        <v>44921</v>
      </c>
      <c r="C500" s="5" t="s">
        <v>23</v>
      </c>
      <c r="D500" s="46" t="s">
        <v>1034</v>
      </c>
      <c r="E500" s="9" t="s">
        <v>317</v>
      </c>
      <c r="F500" s="10"/>
      <c r="G500" s="205" t="s">
        <v>32</v>
      </c>
      <c r="H500" s="11"/>
      <c r="I500" s="203" t="s">
        <v>1030</v>
      </c>
      <c r="J500" s="17">
        <v>26837</v>
      </c>
      <c r="K500" s="50">
        <f>SUM(K492,J500)</f>
        <v>1390655</v>
      </c>
    </row>
    <row r="501" spans="1:11" ht="21" customHeight="1" x14ac:dyDescent="0.3">
      <c r="A501" s="189"/>
      <c r="B501" s="7"/>
      <c r="C501" s="8"/>
      <c r="D501" s="46" t="s">
        <v>571</v>
      </c>
      <c r="E501" s="9" t="s">
        <v>21</v>
      </c>
      <c r="F501" s="10"/>
      <c r="G501" s="196"/>
      <c r="H501" s="11"/>
      <c r="I501" s="193"/>
      <c r="J501" s="12"/>
      <c r="K501" s="47"/>
    </row>
    <row r="502" spans="1:11" ht="21" customHeight="1" x14ac:dyDescent="0.3">
      <c r="A502" s="189"/>
      <c r="B502" s="7"/>
      <c r="C502" s="8"/>
      <c r="D502" s="7"/>
      <c r="E502" s="9" t="s">
        <v>4</v>
      </c>
      <c r="F502" s="10"/>
      <c r="G502" s="196"/>
      <c r="H502" s="11"/>
      <c r="I502" s="193"/>
      <c r="J502" s="12"/>
      <c r="K502" s="47"/>
    </row>
    <row r="503" spans="1:11" ht="21" customHeight="1" x14ac:dyDescent="0.3">
      <c r="A503" s="189"/>
      <c r="B503" s="7"/>
      <c r="C503" s="8"/>
      <c r="D503" s="9"/>
      <c r="E503" s="9" t="s">
        <v>5</v>
      </c>
      <c r="F503" s="13" t="s">
        <v>14</v>
      </c>
      <c r="G503" s="196"/>
      <c r="H503" s="11" t="s">
        <v>606</v>
      </c>
      <c r="I503" s="193"/>
      <c r="J503" s="12"/>
      <c r="K503" s="47"/>
    </row>
    <row r="504" spans="1:11" ht="21" customHeight="1" x14ac:dyDescent="0.3">
      <c r="A504" s="189"/>
      <c r="B504" s="7"/>
      <c r="C504" s="8"/>
      <c r="D504" s="9"/>
      <c r="E504" s="9" t="s">
        <v>6</v>
      </c>
      <c r="F504" s="13" t="s">
        <v>14</v>
      </c>
      <c r="G504" s="196"/>
      <c r="H504" s="11" t="s">
        <v>133</v>
      </c>
      <c r="I504" s="193"/>
      <c r="J504" s="12"/>
      <c r="K504" s="47"/>
    </row>
    <row r="505" spans="1:11" ht="21" customHeight="1" x14ac:dyDescent="0.3">
      <c r="A505" s="189"/>
      <c r="B505" s="7"/>
      <c r="C505" s="8"/>
      <c r="D505" s="7"/>
      <c r="E505" s="9" t="s">
        <v>7</v>
      </c>
      <c r="F505" s="13" t="s">
        <v>14</v>
      </c>
      <c r="G505" s="196"/>
      <c r="H505" s="11" t="s">
        <v>33</v>
      </c>
      <c r="I505" s="193"/>
      <c r="J505" s="12"/>
      <c r="K505" s="47"/>
    </row>
    <row r="506" spans="1:11" ht="21" customHeight="1" thickBot="1" x14ac:dyDescent="0.35">
      <c r="A506" s="201"/>
      <c r="B506" s="34"/>
      <c r="C506" s="19"/>
      <c r="D506" s="20"/>
      <c r="E506" s="20" t="s">
        <v>72</v>
      </c>
      <c r="F506" s="13" t="s">
        <v>14</v>
      </c>
      <c r="G506" s="211"/>
      <c r="H506" s="11" t="s">
        <v>55</v>
      </c>
      <c r="I506" s="204"/>
      <c r="J506" s="23"/>
      <c r="K506" s="51"/>
    </row>
    <row r="507" spans="1:11" ht="21" customHeight="1" thickTop="1" x14ac:dyDescent="0.3">
      <c r="A507" s="52"/>
      <c r="B507" s="40"/>
      <c r="C507" s="25"/>
      <c r="D507" s="26"/>
      <c r="E507" s="26"/>
      <c r="F507" s="26"/>
      <c r="G507" s="26"/>
      <c r="H507" s="27"/>
      <c r="I507" s="26"/>
      <c r="J507" s="28"/>
      <c r="K507" s="53"/>
    </row>
    <row r="508" spans="1:11" ht="21" customHeight="1" x14ac:dyDescent="0.35">
      <c r="A508" s="188">
        <v>64</v>
      </c>
      <c r="B508" s="4">
        <v>44922</v>
      </c>
      <c r="C508" s="5" t="s">
        <v>104</v>
      </c>
      <c r="D508" s="46" t="s">
        <v>1035</v>
      </c>
      <c r="E508" s="9" t="s">
        <v>317</v>
      </c>
      <c r="F508" s="13" t="s">
        <v>14</v>
      </c>
      <c r="G508" s="206" t="s">
        <v>38</v>
      </c>
      <c r="H508" s="11" t="s">
        <v>48</v>
      </c>
      <c r="I508" s="203" t="s">
        <v>18</v>
      </c>
      <c r="J508" s="17">
        <v>13509</v>
      </c>
      <c r="K508" s="50">
        <f>SUM(K500,J508)</f>
        <v>1404164</v>
      </c>
    </row>
    <row r="509" spans="1:11" ht="21" customHeight="1" x14ac:dyDescent="0.3">
      <c r="A509" s="189"/>
      <c r="B509" s="7"/>
      <c r="C509" s="8"/>
      <c r="D509" s="46" t="s">
        <v>1036</v>
      </c>
      <c r="E509" s="9" t="s">
        <v>21</v>
      </c>
      <c r="F509" s="13" t="s">
        <v>14</v>
      </c>
      <c r="G509" s="212"/>
      <c r="H509" s="11" t="s">
        <v>44</v>
      </c>
      <c r="I509" s="193"/>
      <c r="J509" s="12"/>
      <c r="K509" s="47"/>
    </row>
    <row r="510" spans="1:11" ht="21" customHeight="1" x14ac:dyDescent="0.3">
      <c r="A510" s="189"/>
      <c r="B510" s="7"/>
      <c r="C510" s="8"/>
      <c r="D510" s="7"/>
      <c r="E510" s="9" t="s">
        <v>4</v>
      </c>
      <c r="F510" s="10" t="s">
        <v>12</v>
      </c>
      <c r="G510" s="212"/>
      <c r="H510" s="11" t="s">
        <v>29</v>
      </c>
      <c r="I510" s="193"/>
      <c r="J510" s="12"/>
      <c r="K510" s="47"/>
    </row>
    <row r="511" spans="1:11" ht="21" customHeight="1" x14ac:dyDescent="0.3">
      <c r="A511" s="189"/>
      <c r="B511" s="7"/>
      <c r="C511" s="8"/>
      <c r="D511" s="9"/>
      <c r="E511" s="9" t="s">
        <v>5</v>
      </c>
      <c r="F511" s="10" t="s">
        <v>12</v>
      </c>
      <c r="G511" s="212"/>
      <c r="H511" s="11" t="s">
        <v>63</v>
      </c>
      <c r="I511" s="193"/>
      <c r="J511" s="12"/>
      <c r="K511" s="47"/>
    </row>
    <row r="512" spans="1:11" ht="21" customHeight="1" x14ac:dyDescent="0.3">
      <c r="A512" s="189"/>
      <c r="B512" s="7"/>
      <c r="C512" s="8"/>
      <c r="D512" s="9"/>
      <c r="E512" s="9" t="s">
        <v>6</v>
      </c>
      <c r="F512" s="13" t="s">
        <v>14</v>
      </c>
      <c r="G512" s="212"/>
      <c r="H512" s="11" t="s">
        <v>29</v>
      </c>
      <c r="I512" s="193"/>
      <c r="J512" s="12"/>
      <c r="K512" s="47"/>
    </row>
    <row r="513" spans="1:11" ht="21" customHeight="1" x14ac:dyDescent="0.3">
      <c r="A513" s="189"/>
      <c r="B513" s="7"/>
      <c r="C513" s="8"/>
      <c r="D513" s="7"/>
      <c r="E513" s="9" t="s">
        <v>7</v>
      </c>
      <c r="F513" s="10" t="s">
        <v>12</v>
      </c>
      <c r="G513" s="212"/>
      <c r="H513" s="11" t="s">
        <v>56</v>
      </c>
      <c r="I513" s="193"/>
      <c r="J513" s="12"/>
      <c r="K513" s="47"/>
    </row>
    <row r="514" spans="1:11" ht="21" customHeight="1" thickBot="1" x14ac:dyDescent="0.35">
      <c r="A514" s="201"/>
      <c r="B514" s="34"/>
      <c r="C514" s="19"/>
      <c r="D514" s="20"/>
      <c r="E514" s="20" t="s">
        <v>72</v>
      </c>
      <c r="F514" s="13" t="s">
        <v>14</v>
      </c>
      <c r="G514" s="213"/>
      <c r="H514" s="11" t="s">
        <v>68</v>
      </c>
      <c r="I514" s="204"/>
      <c r="J514" s="23"/>
      <c r="K514" s="51"/>
    </row>
    <row r="515" spans="1:11" ht="21" customHeight="1" thickTop="1" x14ac:dyDescent="0.3">
      <c r="A515" s="52"/>
      <c r="B515" s="40"/>
      <c r="C515" s="25"/>
      <c r="D515" s="26"/>
      <c r="E515" s="26"/>
      <c r="F515" s="26"/>
      <c r="G515" s="26"/>
      <c r="H515" s="27"/>
      <c r="I515" s="26"/>
      <c r="J515" s="28"/>
      <c r="K515" s="53"/>
    </row>
    <row r="516" spans="1:11" ht="21" customHeight="1" x14ac:dyDescent="0.35">
      <c r="A516" s="188">
        <v>65</v>
      </c>
      <c r="B516" s="4">
        <v>44922</v>
      </c>
      <c r="C516" s="5" t="s">
        <v>35</v>
      </c>
      <c r="D516" s="46" t="s">
        <v>1037</v>
      </c>
      <c r="E516" s="9" t="s">
        <v>317</v>
      </c>
      <c r="F516" s="13"/>
      <c r="G516" s="202" t="s">
        <v>43</v>
      </c>
      <c r="H516" s="11"/>
      <c r="I516" s="203" t="s">
        <v>18</v>
      </c>
      <c r="J516" s="17">
        <v>7063</v>
      </c>
      <c r="K516" s="50">
        <f>SUM(K508,J516)</f>
        <v>1411227</v>
      </c>
    </row>
    <row r="517" spans="1:11" ht="21" customHeight="1" x14ac:dyDescent="0.3">
      <c r="A517" s="189"/>
      <c r="B517" s="7"/>
      <c r="C517" s="8"/>
      <c r="D517" s="46" t="s">
        <v>1038</v>
      </c>
      <c r="E517" s="9" t="s">
        <v>21</v>
      </c>
      <c r="F517" s="10" t="s">
        <v>12</v>
      </c>
      <c r="G517" s="214"/>
      <c r="H517" s="11" t="s">
        <v>848</v>
      </c>
      <c r="I517" s="193"/>
      <c r="J517" s="12"/>
      <c r="K517" s="47"/>
    </row>
    <row r="518" spans="1:11" ht="21" customHeight="1" x14ac:dyDescent="0.3">
      <c r="A518" s="189"/>
      <c r="B518" s="7"/>
      <c r="C518" s="8"/>
      <c r="D518" s="7"/>
      <c r="E518" s="9" t="s">
        <v>4</v>
      </c>
      <c r="F518" s="10" t="s">
        <v>12</v>
      </c>
      <c r="G518" s="214"/>
      <c r="H518" s="11" t="s">
        <v>617</v>
      </c>
      <c r="I518" s="193"/>
      <c r="J518" s="12"/>
      <c r="K518" s="47"/>
    </row>
    <row r="519" spans="1:11" ht="21" customHeight="1" x14ac:dyDescent="0.3">
      <c r="A519" s="189"/>
      <c r="B519" s="7"/>
      <c r="C519" s="8"/>
      <c r="D519" s="9"/>
      <c r="E519" s="9" t="s">
        <v>5</v>
      </c>
      <c r="F519" s="13" t="s">
        <v>14</v>
      </c>
      <c r="G519" s="214"/>
      <c r="H519" s="11" t="s">
        <v>775</v>
      </c>
      <c r="I519" s="193"/>
      <c r="J519" s="12"/>
      <c r="K519" s="47"/>
    </row>
    <row r="520" spans="1:11" ht="21" customHeight="1" x14ac:dyDescent="0.3">
      <c r="A520" s="189"/>
      <c r="B520" s="7"/>
      <c r="C520" s="8"/>
      <c r="D520" s="9"/>
      <c r="E520" s="9" t="s">
        <v>6</v>
      </c>
      <c r="F520" s="10" t="s">
        <v>12</v>
      </c>
      <c r="G520" s="214"/>
      <c r="H520" s="11" t="s">
        <v>606</v>
      </c>
      <c r="I520" s="193"/>
      <c r="J520" s="12"/>
      <c r="K520" s="47"/>
    </row>
    <row r="521" spans="1:11" ht="21" customHeight="1" x14ac:dyDescent="0.3">
      <c r="A521" s="189"/>
      <c r="B521" s="7"/>
      <c r="C521" s="8"/>
      <c r="D521" s="7"/>
      <c r="E521" s="9" t="s">
        <v>7</v>
      </c>
      <c r="F521" s="13" t="s">
        <v>14</v>
      </c>
      <c r="G521" s="214"/>
      <c r="H521" s="11" t="s">
        <v>848</v>
      </c>
      <c r="I521" s="193"/>
      <c r="J521" s="12"/>
      <c r="K521" s="47"/>
    </row>
    <row r="522" spans="1:11" ht="21" customHeight="1" thickBot="1" x14ac:dyDescent="0.35">
      <c r="A522" s="201"/>
      <c r="B522" s="34"/>
      <c r="C522" s="19"/>
      <c r="D522" s="20"/>
      <c r="E522" s="20" t="s">
        <v>72</v>
      </c>
      <c r="F522" s="10" t="s">
        <v>12</v>
      </c>
      <c r="G522" s="214"/>
      <c r="H522" s="11" t="s">
        <v>55</v>
      </c>
      <c r="I522" s="204"/>
      <c r="J522" s="23"/>
      <c r="K522" s="51"/>
    </row>
    <row r="523" spans="1:11" ht="21" customHeight="1" thickTop="1" x14ac:dyDescent="0.3">
      <c r="A523" s="52"/>
      <c r="B523" s="40"/>
      <c r="C523" s="25"/>
      <c r="D523" s="26"/>
      <c r="E523" s="26"/>
      <c r="F523" s="26"/>
      <c r="G523" s="26"/>
      <c r="H523" s="27"/>
      <c r="I523" s="26"/>
      <c r="J523" s="28"/>
      <c r="K523" s="53"/>
    </row>
    <row r="524" spans="1:11" ht="21" customHeight="1" x14ac:dyDescent="0.35">
      <c r="A524" s="188">
        <v>66</v>
      </c>
      <c r="B524" s="4">
        <v>44923</v>
      </c>
      <c r="C524" s="5" t="s">
        <v>104</v>
      </c>
      <c r="D524" s="46" t="s">
        <v>1039</v>
      </c>
      <c r="E524" s="9" t="s">
        <v>317</v>
      </c>
      <c r="F524" s="13"/>
      <c r="G524" s="202" t="s">
        <v>43</v>
      </c>
      <c r="H524" s="11"/>
      <c r="I524" s="203" t="s">
        <v>759</v>
      </c>
      <c r="J524" s="17">
        <v>980</v>
      </c>
      <c r="K524" s="50">
        <f>SUM(K516,J524)</f>
        <v>1412207</v>
      </c>
    </row>
    <row r="525" spans="1:11" ht="21" customHeight="1" x14ac:dyDescent="0.3">
      <c r="A525" s="189"/>
      <c r="B525" s="7"/>
      <c r="C525" s="8"/>
      <c r="D525" s="46" t="s">
        <v>762</v>
      </c>
      <c r="E525" s="9" t="s">
        <v>21</v>
      </c>
      <c r="F525" s="10"/>
      <c r="G525" s="214"/>
      <c r="H525" s="11"/>
      <c r="I525" s="193"/>
      <c r="J525" s="12"/>
      <c r="K525" s="47"/>
    </row>
    <row r="526" spans="1:11" ht="21" customHeight="1" x14ac:dyDescent="0.3">
      <c r="A526" s="189"/>
      <c r="B526" s="7"/>
      <c r="C526" s="8"/>
      <c r="D526" s="7"/>
      <c r="E526" s="9" t="s">
        <v>4</v>
      </c>
      <c r="F526" s="10"/>
      <c r="G526" s="214"/>
      <c r="H526" s="11"/>
      <c r="I526" s="193"/>
      <c r="J526" s="12"/>
      <c r="K526" s="47"/>
    </row>
    <row r="527" spans="1:11" ht="21" customHeight="1" x14ac:dyDescent="0.3">
      <c r="A527" s="189"/>
      <c r="B527" s="7"/>
      <c r="C527" s="8"/>
      <c r="D527" s="9"/>
      <c r="E527" s="9" t="s">
        <v>5</v>
      </c>
      <c r="F527" s="10" t="s">
        <v>12</v>
      </c>
      <c r="G527" s="214"/>
      <c r="H527" s="11" t="s">
        <v>55</v>
      </c>
      <c r="I527" s="193"/>
      <c r="J527" s="12"/>
      <c r="K527" s="47"/>
    </row>
    <row r="528" spans="1:11" ht="21" customHeight="1" x14ac:dyDescent="0.3">
      <c r="A528" s="189"/>
      <c r="B528" s="7"/>
      <c r="C528" s="8"/>
      <c r="D528" s="9"/>
      <c r="E528" s="9" t="s">
        <v>6</v>
      </c>
      <c r="F528" s="10" t="s">
        <v>12</v>
      </c>
      <c r="G528" s="214"/>
      <c r="H528" s="11" t="s">
        <v>86</v>
      </c>
      <c r="I528" s="193"/>
      <c r="J528" s="12"/>
      <c r="K528" s="47"/>
    </row>
    <row r="529" spans="1:11" ht="21" customHeight="1" x14ac:dyDescent="0.3">
      <c r="A529" s="189"/>
      <c r="B529" s="7"/>
      <c r="C529" s="8"/>
      <c r="D529" s="7"/>
      <c r="E529" s="9" t="s">
        <v>7</v>
      </c>
      <c r="F529" s="10" t="s">
        <v>12</v>
      </c>
      <c r="G529" s="214"/>
      <c r="H529" s="11" t="s">
        <v>617</v>
      </c>
      <c r="I529" s="193"/>
      <c r="J529" s="12"/>
      <c r="K529" s="47"/>
    </row>
    <row r="530" spans="1:11" ht="21" customHeight="1" thickBot="1" x14ac:dyDescent="0.35">
      <c r="A530" s="201"/>
      <c r="B530" s="34"/>
      <c r="C530" s="19"/>
      <c r="D530" s="20"/>
      <c r="E530" s="20" t="s">
        <v>72</v>
      </c>
      <c r="F530" s="10" t="s">
        <v>12</v>
      </c>
      <c r="G530" s="214"/>
      <c r="H530" s="11" t="s">
        <v>55</v>
      </c>
      <c r="I530" s="204"/>
      <c r="J530" s="23"/>
      <c r="K530" s="51"/>
    </row>
    <row r="531" spans="1:11" ht="21" customHeight="1" thickTop="1" x14ac:dyDescent="0.3">
      <c r="A531" s="52"/>
      <c r="B531" s="40"/>
      <c r="C531" s="25"/>
      <c r="D531" s="26"/>
      <c r="E531" s="26"/>
      <c r="F531" s="26"/>
      <c r="G531" s="26"/>
      <c r="H531" s="27"/>
      <c r="I531" s="26"/>
      <c r="J531" s="28"/>
      <c r="K531" s="53"/>
    </row>
    <row r="532" spans="1:11" ht="21" customHeight="1" x14ac:dyDescent="0.35">
      <c r="A532" s="188">
        <v>67</v>
      </c>
      <c r="B532" s="4">
        <v>44923</v>
      </c>
      <c r="C532" s="5" t="s">
        <v>35</v>
      </c>
      <c r="D532" s="46" t="s">
        <v>1040</v>
      </c>
      <c r="E532" s="9" t="s">
        <v>317</v>
      </c>
      <c r="F532" s="10" t="s">
        <v>12</v>
      </c>
      <c r="G532" s="202" t="s">
        <v>43</v>
      </c>
      <c r="H532" s="11" t="s">
        <v>848</v>
      </c>
      <c r="I532" s="203" t="s">
        <v>759</v>
      </c>
      <c r="J532" s="17">
        <v>8286</v>
      </c>
      <c r="K532" s="50">
        <f>SUM(K524,J532)</f>
        <v>1420493</v>
      </c>
    </row>
    <row r="533" spans="1:11" ht="21" customHeight="1" x14ac:dyDescent="0.3">
      <c r="A533" s="189"/>
      <c r="B533" s="7"/>
      <c r="C533" s="8"/>
      <c r="D533" s="46" t="s">
        <v>1041</v>
      </c>
      <c r="E533" s="9" t="s">
        <v>21</v>
      </c>
      <c r="F533" s="10" t="s">
        <v>12</v>
      </c>
      <c r="G533" s="214"/>
      <c r="H533" s="11" t="s">
        <v>48</v>
      </c>
      <c r="I533" s="193"/>
      <c r="J533" s="12"/>
      <c r="K533" s="47"/>
    </row>
    <row r="534" spans="1:11" ht="21" customHeight="1" x14ac:dyDescent="0.3">
      <c r="A534" s="189"/>
      <c r="B534" s="7"/>
      <c r="C534" s="8"/>
      <c r="D534" s="7"/>
      <c r="E534" s="9" t="s">
        <v>4</v>
      </c>
      <c r="F534" s="13" t="s">
        <v>14</v>
      </c>
      <c r="G534" s="214"/>
      <c r="H534" s="11" t="s">
        <v>775</v>
      </c>
      <c r="I534" s="193"/>
      <c r="J534" s="12"/>
      <c r="K534" s="47"/>
    </row>
    <row r="535" spans="1:11" ht="21" customHeight="1" x14ac:dyDescent="0.3">
      <c r="A535" s="189"/>
      <c r="B535" s="7"/>
      <c r="C535" s="8"/>
      <c r="D535" s="9"/>
      <c r="E535" s="9" t="s">
        <v>5</v>
      </c>
      <c r="F535" s="10" t="s">
        <v>12</v>
      </c>
      <c r="G535" s="214"/>
      <c r="H535" s="11" t="s">
        <v>29</v>
      </c>
      <c r="I535" s="193"/>
      <c r="J535" s="12"/>
      <c r="K535" s="47"/>
    </row>
    <row r="536" spans="1:11" ht="21" customHeight="1" x14ac:dyDescent="0.3">
      <c r="A536" s="189"/>
      <c r="B536" s="7"/>
      <c r="C536" s="8"/>
      <c r="D536" s="9"/>
      <c r="E536" s="9" t="s">
        <v>6</v>
      </c>
      <c r="F536" s="10" t="s">
        <v>12</v>
      </c>
      <c r="G536" s="214"/>
      <c r="H536" s="11" t="s">
        <v>617</v>
      </c>
      <c r="I536" s="193"/>
      <c r="J536" s="12"/>
      <c r="K536" s="47"/>
    </row>
    <row r="537" spans="1:11" ht="21" customHeight="1" x14ac:dyDescent="0.3">
      <c r="A537" s="189"/>
      <c r="B537" s="7"/>
      <c r="C537" s="8"/>
      <c r="D537" s="7"/>
      <c r="E537" s="9" t="s">
        <v>7</v>
      </c>
      <c r="F537" s="13" t="s">
        <v>14</v>
      </c>
      <c r="G537" s="214"/>
      <c r="H537" s="11" t="s">
        <v>48</v>
      </c>
      <c r="I537" s="193"/>
      <c r="J537" s="12"/>
      <c r="K537" s="47"/>
    </row>
    <row r="538" spans="1:11" ht="21" customHeight="1" thickBot="1" x14ac:dyDescent="0.35">
      <c r="A538" s="201"/>
      <c r="B538" s="34"/>
      <c r="C538" s="19"/>
      <c r="D538" s="20"/>
      <c r="E538" s="20" t="s">
        <v>72</v>
      </c>
      <c r="F538" s="13" t="s">
        <v>14</v>
      </c>
      <c r="G538" s="214"/>
      <c r="H538" s="11" t="s">
        <v>68</v>
      </c>
      <c r="I538" s="204"/>
      <c r="J538" s="23"/>
      <c r="K538" s="51"/>
    </row>
    <row r="539" spans="1:11" ht="21" customHeight="1" thickTop="1" x14ac:dyDescent="0.3">
      <c r="A539" s="52"/>
      <c r="B539" s="40"/>
      <c r="C539" s="25"/>
      <c r="D539" s="26"/>
      <c r="E539" s="26"/>
      <c r="F539" s="26"/>
      <c r="G539" s="26"/>
      <c r="H539" s="27"/>
      <c r="I539" s="26"/>
      <c r="J539" s="28"/>
      <c r="K539" s="53"/>
    </row>
    <row r="540" spans="1:11" ht="21" customHeight="1" x14ac:dyDescent="0.35">
      <c r="A540" s="188">
        <v>68</v>
      </c>
      <c r="B540" s="4">
        <v>44923</v>
      </c>
      <c r="C540" s="5" t="s">
        <v>23</v>
      </c>
      <c r="D540" s="46" t="s">
        <v>1042</v>
      </c>
      <c r="E540" s="9" t="s">
        <v>317</v>
      </c>
      <c r="F540" s="10"/>
      <c r="G540" s="205" t="s">
        <v>32</v>
      </c>
      <c r="H540" s="11"/>
      <c r="I540" s="203" t="s">
        <v>938</v>
      </c>
      <c r="J540" s="17">
        <v>39451</v>
      </c>
      <c r="K540" s="50">
        <f>SUM(K532,J540)</f>
        <v>1459944</v>
      </c>
    </row>
    <row r="541" spans="1:11" ht="21" customHeight="1" x14ac:dyDescent="0.3">
      <c r="A541" s="189"/>
      <c r="B541" s="7"/>
      <c r="C541" s="8"/>
      <c r="D541" s="46" t="s">
        <v>769</v>
      </c>
      <c r="E541" s="9" t="s">
        <v>21</v>
      </c>
      <c r="F541" s="10"/>
      <c r="G541" s="196"/>
      <c r="H541" s="11"/>
      <c r="I541" s="193"/>
      <c r="J541" s="12"/>
      <c r="K541" s="47"/>
    </row>
    <row r="542" spans="1:11" ht="21" customHeight="1" x14ac:dyDescent="0.3">
      <c r="A542" s="189"/>
      <c r="B542" s="7"/>
      <c r="C542" s="8"/>
      <c r="D542" s="7"/>
      <c r="E542" s="9" t="s">
        <v>4</v>
      </c>
      <c r="F542" s="13"/>
      <c r="G542" s="196"/>
      <c r="H542" s="11"/>
      <c r="I542" s="193"/>
      <c r="J542" s="12"/>
      <c r="K542" s="47"/>
    </row>
    <row r="543" spans="1:11" ht="21" customHeight="1" x14ac:dyDescent="0.3">
      <c r="A543" s="189"/>
      <c r="B543" s="7"/>
      <c r="C543" s="8"/>
      <c r="D543" s="9"/>
      <c r="E543" s="9" t="s">
        <v>5</v>
      </c>
      <c r="F543" s="13" t="s">
        <v>14</v>
      </c>
      <c r="G543" s="196"/>
      <c r="H543" s="11" t="s">
        <v>57</v>
      </c>
      <c r="I543" s="193"/>
      <c r="J543" s="12"/>
      <c r="K543" s="47"/>
    </row>
    <row r="544" spans="1:11" ht="21" customHeight="1" x14ac:dyDescent="0.3">
      <c r="A544" s="189"/>
      <c r="B544" s="7"/>
      <c r="C544" s="8"/>
      <c r="D544" s="9"/>
      <c r="E544" s="9" t="s">
        <v>6</v>
      </c>
      <c r="F544" s="13" t="s">
        <v>14</v>
      </c>
      <c r="G544" s="196"/>
      <c r="H544" s="11" t="s">
        <v>617</v>
      </c>
      <c r="I544" s="193"/>
      <c r="J544" s="12"/>
      <c r="K544" s="47"/>
    </row>
    <row r="545" spans="1:11" ht="21" customHeight="1" x14ac:dyDescent="0.3">
      <c r="A545" s="189"/>
      <c r="B545" s="7"/>
      <c r="C545" s="8"/>
      <c r="D545" s="7"/>
      <c r="E545" s="9" t="s">
        <v>7</v>
      </c>
      <c r="F545" s="13" t="s">
        <v>14</v>
      </c>
      <c r="G545" s="196"/>
      <c r="H545" s="11" t="s">
        <v>56</v>
      </c>
      <c r="I545" s="193"/>
      <c r="J545" s="12"/>
      <c r="K545" s="47"/>
    </row>
    <row r="546" spans="1:11" ht="21" customHeight="1" thickBot="1" x14ac:dyDescent="0.35">
      <c r="A546" s="201"/>
      <c r="B546" s="34"/>
      <c r="C546" s="19"/>
      <c r="D546" s="20"/>
      <c r="E546" s="20" t="s">
        <v>72</v>
      </c>
      <c r="F546" s="13" t="s">
        <v>14</v>
      </c>
      <c r="G546" s="211"/>
      <c r="H546" s="11" t="s">
        <v>55</v>
      </c>
      <c r="I546" s="204"/>
      <c r="J546" s="23"/>
      <c r="K546" s="51"/>
    </row>
    <row r="547" spans="1:11" ht="21" customHeight="1" thickTop="1" x14ac:dyDescent="0.3">
      <c r="A547" s="52"/>
      <c r="B547" s="40"/>
      <c r="C547" s="25"/>
      <c r="D547" s="26"/>
      <c r="E547" s="26"/>
      <c r="F547" s="26"/>
      <c r="G547" s="26"/>
      <c r="H547" s="27"/>
      <c r="I547" s="26"/>
      <c r="J547" s="28"/>
      <c r="K547" s="53"/>
    </row>
    <row r="548" spans="1:11" ht="21" customHeight="1" x14ac:dyDescent="0.35">
      <c r="A548" s="188">
        <v>69</v>
      </c>
      <c r="B548" s="4">
        <v>44924</v>
      </c>
      <c r="C548" s="5" t="s">
        <v>104</v>
      </c>
      <c r="D548" s="46" t="s">
        <v>1043</v>
      </c>
      <c r="E548" s="9" t="s">
        <v>317</v>
      </c>
      <c r="F548" s="10"/>
      <c r="G548" s="205" t="s">
        <v>32</v>
      </c>
      <c r="H548" s="11"/>
      <c r="I548" s="203" t="s">
        <v>938</v>
      </c>
      <c r="J548" s="17">
        <v>42573</v>
      </c>
      <c r="K548" s="50">
        <f>SUM(K540,J548)</f>
        <v>1502517</v>
      </c>
    </row>
    <row r="549" spans="1:11" ht="21" customHeight="1" x14ac:dyDescent="0.3">
      <c r="A549" s="189"/>
      <c r="B549" s="7"/>
      <c r="C549" s="8"/>
      <c r="D549" s="46" t="s">
        <v>1044</v>
      </c>
      <c r="E549" s="9" t="s">
        <v>21</v>
      </c>
      <c r="F549" s="10"/>
      <c r="G549" s="196"/>
      <c r="H549" s="11"/>
      <c r="I549" s="193"/>
      <c r="J549" s="12"/>
      <c r="K549" s="47"/>
    </row>
    <row r="550" spans="1:11" ht="21" customHeight="1" x14ac:dyDescent="0.3">
      <c r="A550" s="189"/>
      <c r="B550" s="7"/>
      <c r="C550" s="8"/>
      <c r="D550" s="7"/>
      <c r="E550" s="9" t="s">
        <v>4</v>
      </c>
      <c r="F550" s="13"/>
      <c r="G550" s="196"/>
      <c r="H550" s="11"/>
      <c r="I550" s="193"/>
      <c r="J550" s="12"/>
      <c r="K550" s="47"/>
    </row>
    <row r="551" spans="1:11" ht="21" customHeight="1" x14ac:dyDescent="0.3">
      <c r="A551" s="189"/>
      <c r="B551" s="7"/>
      <c r="C551" s="8"/>
      <c r="D551" s="9"/>
      <c r="E551" s="9" t="s">
        <v>5</v>
      </c>
      <c r="F551" s="13" t="s">
        <v>14</v>
      </c>
      <c r="G551" s="196"/>
      <c r="H551" s="11" t="s">
        <v>775</v>
      </c>
      <c r="I551" s="193"/>
      <c r="J551" s="12"/>
      <c r="K551" s="47"/>
    </row>
    <row r="552" spans="1:11" ht="21" customHeight="1" x14ac:dyDescent="0.3">
      <c r="A552" s="189"/>
      <c r="B552" s="7"/>
      <c r="C552" s="8"/>
      <c r="D552" s="9"/>
      <c r="E552" s="9" t="s">
        <v>6</v>
      </c>
      <c r="F552" s="13" t="s">
        <v>14</v>
      </c>
      <c r="G552" s="196"/>
      <c r="H552" s="11" t="s">
        <v>133</v>
      </c>
      <c r="I552" s="193"/>
      <c r="J552" s="12"/>
      <c r="K552" s="47"/>
    </row>
    <row r="553" spans="1:11" ht="21" customHeight="1" x14ac:dyDescent="0.3">
      <c r="A553" s="189"/>
      <c r="B553" s="7"/>
      <c r="C553" s="8"/>
      <c r="D553" s="7"/>
      <c r="E553" s="9" t="s">
        <v>7</v>
      </c>
      <c r="F553" s="13" t="s">
        <v>14</v>
      </c>
      <c r="G553" s="196"/>
      <c r="H553" s="11" t="s">
        <v>617</v>
      </c>
      <c r="I553" s="193"/>
      <c r="J553" s="12"/>
      <c r="K553" s="47"/>
    </row>
    <row r="554" spans="1:11" ht="21" customHeight="1" thickBot="1" x14ac:dyDescent="0.35">
      <c r="A554" s="201"/>
      <c r="B554" s="34"/>
      <c r="C554" s="19"/>
      <c r="D554" s="20"/>
      <c r="E554" s="20" t="s">
        <v>72</v>
      </c>
      <c r="F554" s="13" t="s">
        <v>14</v>
      </c>
      <c r="G554" s="211"/>
      <c r="H554" s="11" t="s">
        <v>68</v>
      </c>
      <c r="I554" s="204"/>
      <c r="J554" s="23"/>
      <c r="K554" s="51"/>
    </row>
    <row r="555" spans="1:11" ht="21" customHeight="1" thickTop="1" x14ac:dyDescent="0.3">
      <c r="A555" s="52"/>
      <c r="B555" s="40"/>
      <c r="C555" s="25"/>
      <c r="D555" s="26"/>
      <c r="E555" s="26"/>
      <c r="F555" s="26"/>
      <c r="G555" s="26"/>
      <c r="H555" s="27"/>
      <c r="I555" s="26"/>
      <c r="J555" s="28"/>
      <c r="K555" s="53"/>
    </row>
    <row r="556" spans="1:11" ht="21" customHeight="1" x14ac:dyDescent="0.35">
      <c r="A556" s="188">
        <v>70</v>
      </c>
      <c r="B556" s="4">
        <v>44924</v>
      </c>
      <c r="C556" s="5" t="s">
        <v>35</v>
      </c>
      <c r="D556" s="46" t="s">
        <v>1045</v>
      </c>
      <c r="E556" s="9" t="s">
        <v>317</v>
      </c>
      <c r="F556" s="10"/>
      <c r="G556" s="205" t="s">
        <v>32</v>
      </c>
      <c r="H556" s="11"/>
      <c r="I556" s="203" t="s">
        <v>759</v>
      </c>
      <c r="J556" s="17">
        <v>29898</v>
      </c>
      <c r="K556" s="50">
        <f>SUM(K548,J556)</f>
        <v>1532415</v>
      </c>
    </row>
    <row r="557" spans="1:11" ht="21" customHeight="1" x14ac:dyDescent="0.3">
      <c r="A557" s="189"/>
      <c r="B557" s="7"/>
      <c r="C557" s="8"/>
      <c r="D557" s="46" t="s">
        <v>969</v>
      </c>
      <c r="E557" s="9" t="s">
        <v>21</v>
      </c>
      <c r="F557" s="10"/>
      <c r="G557" s="196"/>
      <c r="H557" s="11"/>
      <c r="I557" s="193"/>
      <c r="J557" s="12"/>
      <c r="K557" s="47"/>
    </row>
    <row r="558" spans="1:11" ht="21" customHeight="1" x14ac:dyDescent="0.3">
      <c r="A558" s="189"/>
      <c r="B558" s="7"/>
      <c r="C558" s="8"/>
      <c r="D558" s="7"/>
      <c r="E558" s="9" t="s">
        <v>4</v>
      </c>
      <c r="F558" s="10" t="s">
        <v>12</v>
      </c>
      <c r="G558" s="196"/>
      <c r="H558" s="11" t="s">
        <v>26</v>
      </c>
      <c r="I558" s="193"/>
      <c r="J558" s="12"/>
      <c r="K558" s="47"/>
    </row>
    <row r="559" spans="1:11" ht="21" customHeight="1" x14ac:dyDescent="0.3">
      <c r="A559" s="189"/>
      <c r="B559" s="7"/>
      <c r="C559" s="8"/>
      <c r="D559" s="9"/>
      <c r="E559" s="9" t="s">
        <v>5</v>
      </c>
      <c r="F559" s="13" t="s">
        <v>14</v>
      </c>
      <c r="G559" s="196"/>
      <c r="H559" s="11" t="s">
        <v>13</v>
      </c>
      <c r="I559" s="193"/>
      <c r="J559" s="12"/>
      <c r="K559" s="47"/>
    </row>
    <row r="560" spans="1:11" ht="21" customHeight="1" x14ac:dyDescent="0.3">
      <c r="A560" s="189"/>
      <c r="B560" s="7"/>
      <c r="C560" s="8"/>
      <c r="D560" s="9"/>
      <c r="E560" s="9" t="s">
        <v>6</v>
      </c>
      <c r="F560" s="13" t="s">
        <v>14</v>
      </c>
      <c r="G560" s="196"/>
      <c r="H560" s="11" t="s">
        <v>133</v>
      </c>
      <c r="I560" s="193"/>
      <c r="J560" s="12"/>
      <c r="K560" s="47"/>
    </row>
    <row r="561" spans="1:11" ht="21" customHeight="1" x14ac:dyDescent="0.3">
      <c r="A561" s="189"/>
      <c r="B561" s="7"/>
      <c r="C561" s="8"/>
      <c r="D561" s="7"/>
      <c r="E561" s="9" t="s">
        <v>7</v>
      </c>
      <c r="F561" s="13" t="s">
        <v>14</v>
      </c>
      <c r="G561" s="196"/>
      <c r="H561" s="11" t="s">
        <v>617</v>
      </c>
      <c r="I561" s="193"/>
      <c r="J561" s="12"/>
      <c r="K561" s="47"/>
    </row>
    <row r="562" spans="1:11" ht="21" customHeight="1" thickBot="1" x14ac:dyDescent="0.35">
      <c r="A562" s="201"/>
      <c r="B562" s="34"/>
      <c r="C562" s="19"/>
      <c r="D562" s="20"/>
      <c r="E562" s="20" t="s">
        <v>72</v>
      </c>
      <c r="F562" s="10" t="s">
        <v>12</v>
      </c>
      <c r="G562" s="211"/>
      <c r="H562" s="11" t="s">
        <v>55</v>
      </c>
      <c r="I562" s="204"/>
      <c r="J562" s="23"/>
      <c r="K562" s="51"/>
    </row>
    <row r="563" spans="1:11" ht="21" customHeight="1" thickTop="1" x14ac:dyDescent="0.3">
      <c r="A563" s="52"/>
      <c r="B563" s="40"/>
      <c r="C563" s="25"/>
      <c r="D563" s="26"/>
      <c r="E563" s="26"/>
      <c r="F563" s="26"/>
      <c r="G563" s="26"/>
      <c r="H563" s="27"/>
      <c r="I563" s="26"/>
      <c r="J563" s="28"/>
      <c r="K563" s="53"/>
    </row>
    <row r="564" spans="1:11" ht="21" customHeight="1" x14ac:dyDescent="0.35">
      <c r="A564" s="188">
        <v>71</v>
      </c>
      <c r="B564" s="4">
        <v>44924</v>
      </c>
      <c r="C564" s="5" t="s">
        <v>35</v>
      </c>
      <c r="D564" s="46" t="s">
        <v>1047</v>
      </c>
      <c r="E564" s="9" t="s">
        <v>317</v>
      </c>
      <c r="F564" s="10"/>
      <c r="G564" s="206" t="s">
        <v>38</v>
      </c>
      <c r="H564" s="11"/>
      <c r="I564" s="203" t="s">
        <v>938</v>
      </c>
      <c r="J564" s="17">
        <v>10621</v>
      </c>
      <c r="K564" s="50">
        <f>SUM(K556,J564)</f>
        <v>1543036</v>
      </c>
    </row>
    <row r="565" spans="1:11" ht="21" customHeight="1" x14ac:dyDescent="0.3">
      <c r="A565" s="189"/>
      <c r="B565" s="7"/>
      <c r="C565" s="8"/>
      <c r="D565" s="134" t="s">
        <v>1046</v>
      </c>
      <c r="E565" s="9" t="s">
        <v>21</v>
      </c>
      <c r="F565" s="10" t="s">
        <v>12</v>
      </c>
      <c r="G565" s="212"/>
      <c r="H565" s="11" t="s">
        <v>86</v>
      </c>
      <c r="I565" s="193"/>
      <c r="J565" s="12"/>
      <c r="K565" s="47"/>
    </row>
    <row r="566" spans="1:11" ht="21" customHeight="1" x14ac:dyDescent="0.3">
      <c r="A566" s="189"/>
      <c r="B566" s="7"/>
      <c r="C566" s="8"/>
      <c r="D566" s="7"/>
      <c r="E566" s="9" t="s">
        <v>4</v>
      </c>
      <c r="F566" s="13" t="s">
        <v>14</v>
      </c>
      <c r="G566" s="212"/>
      <c r="H566" s="11" t="s">
        <v>101</v>
      </c>
      <c r="I566" s="193"/>
      <c r="J566" s="12"/>
      <c r="K566" s="47"/>
    </row>
    <row r="567" spans="1:11" ht="21" customHeight="1" x14ac:dyDescent="0.3">
      <c r="A567" s="189"/>
      <c r="B567" s="7"/>
      <c r="C567" s="8"/>
      <c r="D567" s="9"/>
      <c r="E567" s="9" t="s">
        <v>5</v>
      </c>
      <c r="F567" s="10" t="s">
        <v>12</v>
      </c>
      <c r="G567" s="212"/>
      <c r="H567" s="11" t="s">
        <v>86</v>
      </c>
      <c r="I567" s="193"/>
      <c r="J567" s="12"/>
      <c r="K567" s="47"/>
    </row>
    <row r="568" spans="1:11" ht="21" customHeight="1" x14ac:dyDescent="0.3">
      <c r="A568" s="189"/>
      <c r="B568" s="7"/>
      <c r="C568" s="8"/>
      <c r="D568" s="9"/>
      <c r="E568" s="9" t="s">
        <v>6</v>
      </c>
      <c r="F568" s="10" t="s">
        <v>12</v>
      </c>
      <c r="G568" s="212"/>
      <c r="H568" s="11" t="s">
        <v>88</v>
      </c>
      <c r="I568" s="193"/>
      <c r="J568" s="12"/>
      <c r="K568" s="47"/>
    </row>
    <row r="569" spans="1:11" ht="21" customHeight="1" x14ac:dyDescent="0.3">
      <c r="A569" s="189"/>
      <c r="B569" s="7"/>
      <c r="C569" s="8"/>
      <c r="D569" s="7"/>
      <c r="E569" s="9" t="s">
        <v>7</v>
      </c>
      <c r="F569" s="13" t="s">
        <v>14</v>
      </c>
      <c r="G569" s="212"/>
      <c r="H569" s="11" t="s">
        <v>17</v>
      </c>
      <c r="I569" s="193"/>
      <c r="J569" s="12"/>
      <c r="K569" s="47"/>
    </row>
    <row r="570" spans="1:11" ht="21" customHeight="1" thickBot="1" x14ac:dyDescent="0.35">
      <c r="A570" s="201"/>
      <c r="B570" s="34"/>
      <c r="C570" s="19"/>
      <c r="D570" s="20"/>
      <c r="E570" s="20" t="s">
        <v>72</v>
      </c>
      <c r="F570" s="13" t="s">
        <v>14</v>
      </c>
      <c r="G570" s="213"/>
      <c r="H570" s="11" t="s">
        <v>55</v>
      </c>
      <c r="I570" s="204"/>
      <c r="J570" s="23"/>
      <c r="K570" s="51"/>
    </row>
    <row r="571" spans="1:11" ht="21" customHeight="1" thickTop="1" x14ac:dyDescent="0.3">
      <c r="A571" s="52"/>
      <c r="B571" s="40"/>
      <c r="C571" s="25"/>
      <c r="D571" s="26"/>
      <c r="E571" s="26"/>
      <c r="F571" s="26"/>
      <c r="G571" s="26"/>
      <c r="H571" s="27"/>
      <c r="I571" s="26"/>
      <c r="J571" s="28"/>
      <c r="K571" s="53"/>
    </row>
    <row r="572" spans="1:11" ht="21" customHeight="1" x14ac:dyDescent="0.35">
      <c r="A572" s="188">
        <v>72</v>
      </c>
      <c r="B572" s="4">
        <v>44924</v>
      </c>
      <c r="C572" s="5" t="s">
        <v>23</v>
      </c>
      <c r="D572" s="46" t="s">
        <v>1048</v>
      </c>
      <c r="E572" s="9" t="s">
        <v>317</v>
      </c>
      <c r="F572" s="10"/>
      <c r="G572" s="205" t="s">
        <v>32</v>
      </c>
      <c r="H572" s="11"/>
      <c r="I572" s="203" t="s">
        <v>18</v>
      </c>
      <c r="J572" s="17">
        <v>40884</v>
      </c>
      <c r="K572" s="50">
        <f>SUM(K564,J572)</f>
        <v>1583920</v>
      </c>
    </row>
    <row r="573" spans="1:11" ht="21" customHeight="1" x14ac:dyDescent="0.3">
      <c r="A573" s="189"/>
      <c r="B573" s="7"/>
      <c r="C573" s="8"/>
      <c r="D573" s="46" t="s">
        <v>575</v>
      </c>
      <c r="E573" s="9" t="s">
        <v>21</v>
      </c>
      <c r="F573" s="10"/>
      <c r="G573" s="196"/>
      <c r="H573" s="11"/>
      <c r="I573" s="193"/>
      <c r="J573" s="12"/>
      <c r="K573" s="47"/>
    </row>
    <row r="574" spans="1:11" ht="21" customHeight="1" x14ac:dyDescent="0.3">
      <c r="A574" s="189"/>
      <c r="B574" s="7"/>
      <c r="C574" s="8"/>
      <c r="D574" s="7"/>
      <c r="E574" s="9" t="s">
        <v>4</v>
      </c>
      <c r="F574" s="13"/>
      <c r="G574" s="196"/>
      <c r="H574" s="11"/>
      <c r="I574" s="193"/>
      <c r="J574" s="12"/>
      <c r="K574" s="47"/>
    </row>
    <row r="575" spans="1:11" ht="21" customHeight="1" x14ac:dyDescent="0.3">
      <c r="A575" s="189"/>
      <c r="B575" s="7"/>
      <c r="C575" s="8"/>
      <c r="D575" s="9"/>
      <c r="E575" s="9" t="s">
        <v>5</v>
      </c>
      <c r="F575" s="13" t="s">
        <v>14</v>
      </c>
      <c r="G575" s="196"/>
      <c r="H575" s="11" t="s">
        <v>28</v>
      </c>
      <c r="I575" s="193"/>
      <c r="J575" s="12"/>
      <c r="K575" s="47"/>
    </row>
    <row r="576" spans="1:11" ht="21" customHeight="1" x14ac:dyDescent="0.3">
      <c r="A576" s="189"/>
      <c r="B576" s="7"/>
      <c r="C576" s="8"/>
      <c r="D576" s="9"/>
      <c r="E576" s="9" t="s">
        <v>6</v>
      </c>
      <c r="F576" s="13" t="s">
        <v>14</v>
      </c>
      <c r="G576" s="196"/>
      <c r="H576" s="11" t="s">
        <v>56</v>
      </c>
      <c r="I576" s="193"/>
      <c r="J576" s="12"/>
      <c r="K576" s="47"/>
    </row>
    <row r="577" spans="1:11" ht="21" customHeight="1" x14ac:dyDescent="0.3">
      <c r="A577" s="189"/>
      <c r="B577" s="7"/>
      <c r="C577" s="8"/>
      <c r="D577" s="7"/>
      <c r="E577" s="9" t="s">
        <v>7</v>
      </c>
      <c r="F577" s="13" t="s">
        <v>14</v>
      </c>
      <c r="G577" s="196"/>
      <c r="H577" s="11" t="s">
        <v>47</v>
      </c>
      <c r="I577" s="193"/>
      <c r="J577" s="12"/>
      <c r="K577" s="47"/>
    </row>
    <row r="578" spans="1:11" ht="21" customHeight="1" thickBot="1" x14ac:dyDescent="0.35">
      <c r="A578" s="201"/>
      <c r="B578" s="34"/>
      <c r="C578" s="19"/>
      <c r="D578" s="20"/>
      <c r="E578" s="20" t="s">
        <v>72</v>
      </c>
      <c r="F578" s="13" t="s">
        <v>14</v>
      </c>
      <c r="G578" s="211"/>
      <c r="H578" s="11" t="s">
        <v>68</v>
      </c>
      <c r="I578" s="204"/>
      <c r="J578" s="23"/>
      <c r="K578" s="51"/>
    </row>
    <row r="579" spans="1:11" ht="21" customHeight="1" thickTop="1" x14ac:dyDescent="0.3">
      <c r="A579" s="52"/>
      <c r="B579" s="40"/>
      <c r="C579" s="25"/>
      <c r="D579" s="26"/>
      <c r="E579" s="26"/>
      <c r="F579" s="26"/>
      <c r="G579" s="26"/>
      <c r="H579" s="27"/>
      <c r="I579" s="26"/>
      <c r="J579" s="28"/>
      <c r="K579" s="53"/>
    </row>
    <row r="580" spans="1:11" ht="21" customHeight="1" x14ac:dyDescent="0.35">
      <c r="A580" s="188">
        <v>73</v>
      </c>
      <c r="B580" s="4">
        <v>45290</v>
      </c>
      <c r="C580" s="5" t="s">
        <v>104</v>
      </c>
      <c r="D580" s="46" t="s">
        <v>1049</v>
      </c>
      <c r="E580" s="9" t="s">
        <v>317</v>
      </c>
      <c r="F580" s="10"/>
      <c r="G580" s="202" t="s">
        <v>43</v>
      </c>
      <c r="H580" s="11"/>
      <c r="I580" s="203" t="s">
        <v>759</v>
      </c>
      <c r="J580" s="17">
        <v>2794</v>
      </c>
      <c r="K580" s="50">
        <f>SUM(K572,J580)</f>
        <v>1586714</v>
      </c>
    </row>
    <row r="581" spans="1:11" ht="21" customHeight="1" x14ac:dyDescent="0.3">
      <c r="A581" s="189"/>
      <c r="B581" s="7"/>
      <c r="C581" s="8"/>
      <c r="D581" s="46" t="s">
        <v>628</v>
      </c>
      <c r="E581" s="9" t="s">
        <v>21</v>
      </c>
      <c r="F581" s="10"/>
      <c r="G581" s="214"/>
      <c r="H581" s="11"/>
      <c r="I581" s="193"/>
      <c r="J581" s="12"/>
      <c r="K581" s="47"/>
    </row>
    <row r="582" spans="1:11" ht="21" customHeight="1" x14ac:dyDescent="0.3">
      <c r="A582" s="189"/>
      <c r="B582" s="7"/>
      <c r="C582" s="8"/>
      <c r="D582" s="7"/>
      <c r="E582" s="9" t="s">
        <v>4</v>
      </c>
      <c r="F582" s="10" t="s">
        <v>12</v>
      </c>
      <c r="G582" s="214"/>
      <c r="H582" s="11" t="s">
        <v>55</v>
      </c>
      <c r="I582" s="193"/>
      <c r="J582" s="12"/>
      <c r="K582" s="47"/>
    </row>
    <row r="583" spans="1:11" ht="21" customHeight="1" x14ac:dyDescent="0.3">
      <c r="A583" s="189"/>
      <c r="B583" s="7"/>
      <c r="C583" s="8"/>
      <c r="D583" s="9"/>
      <c r="E583" s="9" t="s">
        <v>5</v>
      </c>
      <c r="F583" s="10" t="s">
        <v>12</v>
      </c>
      <c r="G583" s="214"/>
      <c r="H583" s="11" t="s">
        <v>44</v>
      </c>
      <c r="I583" s="193"/>
      <c r="J583" s="12"/>
      <c r="K583" s="47"/>
    </row>
    <row r="584" spans="1:11" ht="21" customHeight="1" x14ac:dyDescent="0.3">
      <c r="A584" s="189"/>
      <c r="B584" s="7"/>
      <c r="C584" s="8"/>
      <c r="D584" s="9"/>
      <c r="E584" s="9" t="s">
        <v>6</v>
      </c>
      <c r="F584" s="10" t="s">
        <v>12</v>
      </c>
      <c r="G584" s="214"/>
      <c r="H584" s="11" t="s">
        <v>29</v>
      </c>
      <c r="I584" s="193"/>
      <c r="J584" s="12"/>
      <c r="K584" s="47"/>
    </row>
    <row r="585" spans="1:11" ht="21" customHeight="1" x14ac:dyDescent="0.3">
      <c r="A585" s="189"/>
      <c r="B585" s="7"/>
      <c r="C585" s="8"/>
      <c r="D585" s="7"/>
      <c r="E585" s="9" t="s">
        <v>7</v>
      </c>
      <c r="F585" s="10" t="s">
        <v>12</v>
      </c>
      <c r="G585" s="214"/>
      <c r="H585" s="11" t="s">
        <v>65</v>
      </c>
      <c r="I585" s="193"/>
      <c r="J585" s="12"/>
      <c r="K585" s="47"/>
    </row>
    <row r="586" spans="1:11" ht="21" customHeight="1" thickBot="1" x14ac:dyDescent="0.35">
      <c r="A586" s="201"/>
      <c r="B586" s="34"/>
      <c r="C586" s="19"/>
      <c r="D586" s="20"/>
      <c r="E586" s="20" t="s">
        <v>72</v>
      </c>
      <c r="F586" s="13" t="s">
        <v>14</v>
      </c>
      <c r="G586" s="214"/>
      <c r="H586" s="11" t="s">
        <v>68</v>
      </c>
      <c r="I586" s="204"/>
      <c r="J586" s="23"/>
      <c r="K586" s="51"/>
    </row>
    <row r="587" spans="1:11" ht="21" customHeight="1" thickTop="1" x14ac:dyDescent="0.3">
      <c r="A587" s="52"/>
      <c r="B587" s="40"/>
      <c r="C587" s="25"/>
      <c r="D587" s="26"/>
      <c r="E587" s="26"/>
      <c r="F587" s="26"/>
      <c r="G587" s="26"/>
      <c r="H587" s="27"/>
      <c r="I587" s="26"/>
      <c r="J587" s="28"/>
      <c r="K587" s="53"/>
    </row>
    <row r="588" spans="1:11" ht="21" customHeight="1" x14ac:dyDescent="0.35">
      <c r="A588" s="188">
        <v>74</v>
      </c>
      <c r="B588" s="4">
        <v>45290</v>
      </c>
      <c r="C588" s="5" t="s">
        <v>35</v>
      </c>
      <c r="D588" s="46" t="s">
        <v>1050</v>
      </c>
      <c r="E588" s="9" t="s">
        <v>317</v>
      </c>
      <c r="F588" s="10"/>
      <c r="G588" s="205" t="s">
        <v>32</v>
      </c>
      <c r="H588" s="11"/>
      <c r="I588" s="203" t="s">
        <v>1030</v>
      </c>
      <c r="J588" s="17">
        <v>41595</v>
      </c>
      <c r="K588" s="50">
        <f>SUM(K580,J588)</f>
        <v>1628309</v>
      </c>
    </row>
    <row r="589" spans="1:11" ht="21" customHeight="1" x14ac:dyDescent="0.3">
      <c r="A589" s="189"/>
      <c r="B589" s="7"/>
      <c r="C589" s="8"/>
      <c r="D589" s="46" t="s">
        <v>1006</v>
      </c>
      <c r="E589" s="9" t="s">
        <v>21</v>
      </c>
      <c r="F589" s="10"/>
      <c r="G589" s="196"/>
      <c r="H589" s="11"/>
      <c r="I589" s="193"/>
      <c r="J589" s="12"/>
      <c r="K589" s="47"/>
    </row>
    <row r="590" spans="1:11" ht="21" customHeight="1" x14ac:dyDescent="0.3">
      <c r="A590" s="189"/>
      <c r="B590" s="7"/>
      <c r="C590" s="8"/>
      <c r="D590" s="7"/>
      <c r="E590" s="9" t="s">
        <v>4</v>
      </c>
      <c r="F590" s="13" t="s">
        <v>14</v>
      </c>
      <c r="G590" s="196"/>
      <c r="H590" s="11" t="s">
        <v>13</v>
      </c>
      <c r="I590" s="193"/>
      <c r="J590" s="12"/>
      <c r="K590" s="47"/>
    </row>
    <row r="591" spans="1:11" ht="21" customHeight="1" x14ac:dyDescent="0.3">
      <c r="A591" s="189"/>
      <c r="B591" s="7"/>
      <c r="C591" s="8"/>
      <c r="D591" s="9"/>
      <c r="E591" s="9" t="s">
        <v>5</v>
      </c>
      <c r="F591" s="13" t="s">
        <v>14</v>
      </c>
      <c r="G591" s="196"/>
      <c r="H591" s="11" t="s">
        <v>16</v>
      </c>
      <c r="I591" s="193"/>
      <c r="J591" s="12"/>
      <c r="K591" s="47"/>
    </row>
    <row r="592" spans="1:11" ht="21" customHeight="1" x14ac:dyDescent="0.3">
      <c r="A592" s="189"/>
      <c r="B592" s="7"/>
      <c r="C592" s="8"/>
      <c r="D592" s="9"/>
      <c r="E592" s="9" t="s">
        <v>6</v>
      </c>
      <c r="F592" s="13" t="s">
        <v>14</v>
      </c>
      <c r="G592" s="196"/>
      <c r="H592" s="11" t="s">
        <v>56</v>
      </c>
      <c r="I592" s="193"/>
      <c r="J592" s="12"/>
      <c r="K592" s="47"/>
    </row>
    <row r="593" spans="1:11" ht="21" customHeight="1" x14ac:dyDescent="0.3">
      <c r="A593" s="189"/>
      <c r="B593" s="7"/>
      <c r="C593" s="8"/>
      <c r="D593" s="7"/>
      <c r="E593" s="9" t="s">
        <v>7</v>
      </c>
      <c r="F593" s="13" t="s">
        <v>14</v>
      </c>
      <c r="G593" s="196"/>
      <c r="H593" s="11" t="s">
        <v>29</v>
      </c>
      <c r="I593" s="193"/>
      <c r="J593" s="12"/>
      <c r="K593" s="47"/>
    </row>
    <row r="594" spans="1:11" ht="21" customHeight="1" thickBot="1" x14ac:dyDescent="0.35">
      <c r="A594" s="201"/>
      <c r="B594" s="34"/>
      <c r="C594" s="19"/>
      <c r="D594" s="20"/>
      <c r="E594" s="20" t="s">
        <v>72</v>
      </c>
      <c r="F594" s="10" t="s">
        <v>12</v>
      </c>
      <c r="G594" s="211"/>
      <c r="H594" s="11" t="s">
        <v>68</v>
      </c>
      <c r="I594" s="204"/>
      <c r="J594" s="23"/>
      <c r="K594" s="51"/>
    </row>
    <row r="595" spans="1:11" ht="21" customHeight="1" thickTop="1" x14ac:dyDescent="0.3">
      <c r="A595" s="52"/>
      <c r="B595" s="40"/>
      <c r="C595" s="25"/>
      <c r="D595" s="26"/>
      <c r="E595" s="26"/>
      <c r="F595" s="26"/>
      <c r="G595" s="26"/>
      <c r="H595" s="27"/>
      <c r="I595" s="26"/>
      <c r="J595" s="28"/>
      <c r="K595" s="53"/>
    </row>
    <row r="596" spans="1:11" ht="21" customHeight="1" x14ac:dyDescent="0.35">
      <c r="A596" s="188">
        <v>75</v>
      </c>
      <c r="B596" s="4">
        <v>45290</v>
      </c>
      <c r="C596" s="5" t="s">
        <v>23</v>
      </c>
      <c r="D596" s="46" t="s">
        <v>1051</v>
      </c>
      <c r="E596" s="9" t="s">
        <v>317</v>
      </c>
      <c r="F596" s="10"/>
      <c r="G596" s="205" t="s">
        <v>32</v>
      </c>
      <c r="H596" s="11"/>
      <c r="I596" s="203" t="s">
        <v>759</v>
      </c>
      <c r="J596" s="17">
        <v>28104</v>
      </c>
      <c r="K596" s="50">
        <f>SUM(K588,J596)</f>
        <v>1656413</v>
      </c>
    </row>
    <row r="597" spans="1:11" ht="21" customHeight="1" x14ac:dyDescent="0.3">
      <c r="A597" s="189"/>
      <c r="B597" s="7"/>
      <c r="C597" s="8"/>
      <c r="D597" s="46" t="s">
        <v>474</v>
      </c>
      <c r="E597" s="9" t="s">
        <v>21</v>
      </c>
      <c r="F597" s="13" t="s">
        <v>14</v>
      </c>
      <c r="G597" s="196"/>
      <c r="H597" s="11" t="s">
        <v>48</v>
      </c>
      <c r="I597" s="193"/>
      <c r="J597" s="12"/>
      <c r="K597" s="47"/>
    </row>
    <row r="598" spans="1:11" ht="21" customHeight="1" x14ac:dyDescent="0.3">
      <c r="A598" s="189"/>
      <c r="B598" s="7"/>
      <c r="C598" s="8"/>
      <c r="D598" s="7"/>
      <c r="E598" s="9" t="s">
        <v>4</v>
      </c>
      <c r="F598" s="13" t="s">
        <v>14</v>
      </c>
      <c r="G598" s="196"/>
      <c r="H598" s="11" t="s">
        <v>33</v>
      </c>
      <c r="I598" s="193"/>
      <c r="J598" s="12"/>
      <c r="K598" s="47"/>
    </row>
    <row r="599" spans="1:11" ht="21" customHeight="1" x14ac:dyDescent="0.3">
      <c r="A599" s="189"/>
      <c r="B599" s="7"/>
      <c r="C599" s="8"/>
      <c r="D599" s="9"/>
      <c r="E599" s="9" t="s">
        <v>5</v>
      </c>
      <c r="F599" s="13" t="s">
        <v>14</v>
      </c>
      <c r="G599" s="196"/>
      <c r="H599" s="11" t="s">
        <v>65</v>
      </c>
      <c r="I599" s="193"/>
      <c r="J599" s="12"/>
      <c r="K599" s="47"/>
    </row>
    <row r="600" spans="1:11" ht="21" customHeight="1" x14ac:dyDescent="0.3">
      <c r="A600" s="189"/>
      <c r="B600" s="7"/>
      <c r="C600" s="8"/>
      <c r="D600" s="9"/>
      <c r="E600" s="9" t="s">
        <v>6</v>
      </c>
      <c r="F600" s="13" t="s">
        <v>14</v>
      </c>
      <c r="G600" s="196"/>
      <c r="H600" s="11" t="s">
        <v>48</v>
      </c>
      <c r="I600" s="193"/>
      <c r="J600" s="12"/>
      <c r="K600" s="47"/>
    </row>
    <row r="601" spans="1:11" ht="21" customHeight="1" x14ac:dyDescent="0.3">
      <c r="A601" s="189"/>
      <c r="B601" s="7"/>
      <c r="C601" s="8"/>
      <c r="D601" s="7"/>
      <c r="E601" s="9" t="s">
        <v>7</v>
      </c>
      <c r="F601" s="10" t="s">
        <v>12</v>
      </c>
      <c r="G601" s="196"/>
      <c r="H601" s="11" t="s">
        <v>88</v>
      </c>
      <c r="I601" s="193"/>
      <c r="J601" s="12"/>
      <c r="K601" s="47"/>
    </row>
    <row r="602" spans="1:11" ht="21" customHeight="1" thickBot="1" x14ac:dyDescent="0.35">
      <c r="A602" s="201"/>
      <c r="B602" s="34"/>
      <c r="C602" s="19"/>
      <c r="D602" s="20"/>
      <c r="E602" s="20" t="s">
        <v>72</v>
      </c>
      <c r="F602" s="13" t="s">
        <v>14</v>
      </c>
      <c r="G602" s="211"/>
      <c r="H602" s="11" t="s">
        <v>68</v>
      </c>
      <c r="I602" s="204"/>
      <c r="J602" s="23"/>
      <c r="K602" s="51"/>
    </row>
    <row r="603" spans="1:11" ht="21" customHeight="1" thickTop="1" x14ac:dyDescent="0.3">
      <c r="A603" s="52"/>
      <c r="B603" s="40"/>
      <c r="C603" s="25"/>
      <c r="D603" s="26"/>
      <c r="E603" s="26"/>
      <c r="F603" s="26"/>
      <c r="G603" s="26"/>
      <c r="H603" s="27"/>
      <c r="I603" s="26"/>
      <c r="J603" s="28"/>
      <c r="K603" s="53"/>
    </row>
    <row r="604" spans="1:11" ht="21" customHeight="1" x14ac:dyDescent="0.35">
      <c r="A604" s="188">
        <v>76</v>
      </c>
      <c r="B604" s="4">
        <v>45290</v>
      </c>
      <c r="C604" s="5" t="s">
        <v>66</v>
      </c>
      <c r="D604" s="46" t="s">
        <v>1052</v>
      </c>
      <c r="E604" s="9" t="s">
        <v>317</v>
      </c>
      <c r="F604" s="10"/>
      <c r="G604" s="206" t="s">
        <v>38</v>
      </c>
      <c r="H604" s="11"/>
      <c r="I604" s="203" t="s">
        <v>938</v>
      </c>
      <c r="J604" s="17">
        <v>8732</v>
      </c>
      <c r="K604" s="50">
        <f>SUM(K596,J604)</f>
        <v>1665145</v>
      </c>
    </row>
    <row r="605" spans="1:11" ht="21" customHeight="1" x14ac:dyDescent="0.3">
      <c r="A605" s="189"/>
      <c r="B605" s="7"/>
      <c r="C605" s="8"/>
      <c r="D605" s="46" t="s">
        <v>1053</v>
      </c>
      <c r="E605" s="9" t="s">
        <v>21</v>
      </c>
      <c r="F605" s="13"/>
      <c r="G605" s="212"/>
      <c r="H605" s="11"/>
      <c r="I605" s="193"/>
      <c r="J605" s="12"/>
      <c r="K605" s="47"/>
    </row>
    <row r="606" spans="1:11" ht="21" customHeight="1" x14ac:dyDescent="0.3">
      <c r="A606" s="189"/>
      <c r="B606" s="7"/>
      <c r="C606" s="8"/>
      <c r="D606" s="7"/>
      <c r="E606" s="9" t="s">
        <v>4</v>
      </c>
      <c r="F606" s="10" t="s">
        <v>12</v>
      </c>
      <c r="G606" s="212"/>
      <c r="H606" s="11" t="s">
        <v>26</v>
      </c>
      <c r="I606" s="193"/>
      <c r="J606" s="12"/>
      <c r="K606" s="47"/>
    </row>
    <row r="607" spans="1:11" ht="21" customHeight="1" x14ac:dyDescent="0.3">
      <c r="A607" s="189"/>
      <c r="B607" s="7"/>
      <c r="C607" s="8"/>
      <c r="D607" s="9"/>
      <c r="E607" s="9" t="s">
        <v>5</v>
      </c>
      <c r="F607" s="10" t="s">
        <v>12</v>
      </c>
      <c r="G607" s="212"/>
      <c r="H607" s="11" t="s">
        <v>25</v>
      </c>
      <c r="I607" s="193"/>
      <c r="J607" s="12"/>
      <c r="K607" s="47"/>
    </row>
    <row r="608" spans="1:11" ht="21" customHeight="1" x14ac:dyDescent="0.3">
      <c r="A608" s="189"/>
      <c r="B608" s="7"/>
      <c r="C608" s="8"/>
      <c r="D608" s="9"/>
      <c r="E608" s="9" t="s">
        <v>6</v>
      </c>
      <c r="F608" s="13" t="s">
        <v>14</v>
      </c>
      <c r="G608" s="212"/>
      <c r="H608" s="11" t="s">
        <v>16</v>
      </c>
      <c r="I608" s="193"/>
      <c r="J608" s="12"/>
      <c r="K608" s="47"/>
    </row>
    <row r="609" spans="1:11" ht="21" customHeight="1" x14ac:dyDescent="0.3">
      <c r="A609" s="189"/>
      <c r="B609" s="7"/>
      <c r="C609" s="8"/>
      <c r="D609" s="7"/>
      <c r="E609" s="9" t="s">
        <v>7</v>
      </c>
      <c r="F609" s="13" t="s">
        <v>14</v>
      </c>
      <c r="G609" s="212"/>
      <c r="H609" s="11" t="s">
        <v>101</v>
      </c>
      <c r="I609" s="193"/>
      <c r="J609" s="12"/>
      <c r="K609" s="47"/>
    </row>
    <row r="610" spans="1:11" ht="21" customHeight="1" thickBot="1" x14ac:dyDescent="0.35">
      <c r="A610" s="201"/>
      <c r="B610" s="34"/>
      <c r="C610" s="19"/>
      <c r="D610" s="20"/>
      <c r="E610" s="20" t="s">
        <v>72</v>
      </c>
      <c r="F610" s="10" t="s">
        <v>12</v>
      </c>
      <c r="G610" s="213"/>
      <c r="H610" s="11" t="s">
        <v>55</v>
      </c>
      <c r="I610" s="204"/>
      <c r="J610" s="23"/>
      <c r="K610" s="51"/>
    </row>
    <row r="611" spans="1:11" ht="21" customHeight="1" thickTop="1" x14ac:dyDescent="0.3">
      <c r="A611" s="52"/>
      <c r="B611" s="40"/>
      <c r="C611" s="25"/>
      <c r="D611" s="26"/>
      <c r="E611" s="26"/>
      <c r="F611" s="26"/>
      <c r="G611" s="26"/>
      <c r="H611" s="27"/>
      <c r="I611" s="26"/>
      <c r="J611" s="28"/>
      <c r="K611" s="53"/>
    </row>
    <row r="612" spans="1:11" ht="21" customHeight="1" x14ac:dyDescent="0.35">
      <c r="A612" s="188">
        <v>77</v>
      </c>
      <c r="B612" s="4">
        <v>45291</v>
      </c>
      <c r="C612" s="5" t="s">
        <v>104</v>
      </c>
      <c r="D612" s="46" t="s">
        <v>1054</v>
      </c>
      <c r="E612" s="9" t="s">
        <v>317</v>
      </c>
      <c r="F612" s="10"/>
      <c r="G612" s="205" t="s">
        <v>32</v>
      </c>
      <c r="H612" s="11"/>
      <c r="I612" s="203" t="s">
        <v>938</v>
      </c>
      <c r="J612" s="17">
        <v>39040</v>
      </c>
      <c r="K612" s="50">
        <f>SUM(K604,J612)</f>
        <v>1704185</v>
      </c>
    </row>
    <row r="613" spans="1:11" ht="21" customHeight="1" x14ac:dyDescent="0.3">
      <c r="A613" s="189"/>
      <c r="B613" s="7"/>
      <c r="C613" s="8"/>
      <c r="D613" s="46" t="s">
        <v>1055</v>
      </c>
      <c r="E613" s="9" t="s">
        <v>21</v>
      </c>
      <c r="F613" s="13" t="s">
        <v>14</v>
      </c>
      <c r="G613" s="196"/>
      <c r="H613" s="11" t="s">
        <v>86</v>
      </c>
      <c r="I613" s="193"/>
      <c r="J613" s="12"/>
      <c r="K613" s="47"/>
    </row>
    <row r="614" spans="1:11" ht="21" customHeight="1" x14ac:dyDescent="0.3">
      <c r="A614" s="189"/>
      <c r="B614" s="7"/>
      <c r="C614" s="8"/>
      <c r="D614" s="7"/>
      <c r="E614" s="9" t="s">
        <v>4</v>
      </c>
      <c r="F614" s="13" t="s">
        <v>14</v>
      </c>
      <c r="G614" s="196"/>
      <c r="H614" s="11" t="s">
        <v>47</v>
      </c>
      <c r="I614" s="193"/>
      <c r="J614" s="12"/>
      <c r="K614" s="47"/>
    </row>
    <row r="615" spans="1:11" ht="21" customHeight="1" x14ac:dyDescent="0.3">
      <c r="A615" s="189"/>
      <c r="B615" s="7"/>
      <c r="C615" s="8"/>
      <c r="D615" s="9"/>
      <c r="E615" s="9" t="s">
        <v>5</v>
      </c>
      <c r="F615" s="13" t="s">
        <v>14</v>
      </c>
      <c r="G615" s="196"/>
      <c r="H615" s="11" t="s">
        <v>27</v>
      </c>
      <c r="I615" s="193"/>
      <c r="J615" s="12"/>
      <c r="K615" s="47"/>
    </row>
    <row r="616" spans="1:11" ht="21" customHeight="1" x14ac:dyDescent="0.3">
      <c r="A616" s="189"/>
      <c r="B616" s="7"/>
      <c r="C616" s="8"/>
      <c r="D616" s="9"/>
      <c r="E616" s="9" t="s">
        <v>6</v>
      </c>
      <c r="F616" s="13" t="s">
        <v>14</v>
      </c>
      <c r="G616" s="196"/>
      <c r="H616" s="11" t="s">
        <v>101</v>
      </c>
      <c r="I616" s="193"/>
      <c r="J616" s="12"/>
      <c r="K616" s="47"/>
    </row>
    <row r="617" spans="1:11" ht="21" customHeight="1" x14ac:dyDescent="0.3">
      <c r="A617" s="189"/>
      <c r="B617" s="7"/>
      <c r="C617" s="8"/>
      <c r="D617" s="7"/>
      <c r="E617" s="9" t="s">
        <v>7</v>
      </c>
      <c r="F617" s="13" t="s">
        <v>14</v>
      </c>
      <c r="G617" s="196"/>
      <c r="H617" s="11" t="s">
        <v>144</v>
      </c>
      <c r="I617" s="193"/>
      <c r="J617" s="12"/>
      <c r="K617" s="47"/>
    </row>
    <row r="618" spans="1:11" ht="21" customHeight="1" thickBot="1" x14ac:dyDescent="0.35">
      <c r="A618" s="201"/>
      <c r="B618" s="34"/>
      <c r="C618" s="19"/>
      <c r="D618" s="20"/>
      <c r="E618" s="20" t="s">
        <v>72</v>
      </c>
      <c r="F618" s="10" t="s">
        <v>12</v>
      </c>
      <c r="G618" s="211"/>
      <c r="H618" s="11" t="s">
        <v>68</v>
      </c>
      <c r="I618" s="204"/>
      <c r="J618" s="23"/>
      <c r="K618" s="51"/>
    </row>
    <row r="619" spans="1:11" ht="21" customHeight="1" thickTop="1" x14ac:dyDescent="0.3">
      <c r="A619" s="52"/>
      <c r="B619" s="40"/>
      <c r="C619" s="25"/>
      <c r="D619" s="26"/>
      <c r="E619" s="26"/>
      <c r="F619" s="26"/>
      <c r="G619" s="26"/>
      <c r="H619" s="27"/>
      <c r="I619" s="26"/>
      <c r="J619" s="28"/>
      <c r="K619" s="53"/>
    </row>
    <row r="620" spans="1:11" ht="21" customHeight="1" x14ac:dyDescent="0.35">
      <c r="A620" s="188">
        <v>78</v>
      </c>
      <c r="B620" s="4">
        <v>45291</v>
      </c>
      <c r="C620" s="5" t="s">
        <v>35</v>
      </c>
      <c r="D620" s="46" t="s">
        <v>1057</v>
      </c>
      <c r="E620" s="9" t="s">
        <v>317</v>
      </c>
      <c r="F620" s="10"/>
      <c r="G620" s="206" t="s">
        <v>38</v>
      </c>
      <c r="H620" s="11"/>
      <c r="I620" s="203" t="s">
        <v>938</v>
      </c>
      <c r="J620" s="17">
        <v>10110</v>
      </c>
      <c r="K620" s="50">
        <f>SUM(K612,J620)</f>
        <v>1714295</v>
      </c>
    </row>
    <row r="621" spans="1:11" ht="21" customHeight="1" x14ac:dyDescent="0.3">
      <c r="A621" s="189"/>
      <c r="B621" s="7"/>
      <c r="C621" s="8"/>
      <c r="D621" s="46" t="s">
        <v>997</v>
      </c>
      <c r="E621" s="9" t="s">
        <v>21</v>
      </c>
      <c r="F621" s="10" t="s">
        <v>12</v>
      </c>
      <c r="G621" s="212"/>
      <c r="H621" s="11" t="s">
        <v>606</v>
      </c>
      <c r="I621" s="193"/>
      <c r="J621" s="12"/>
      <c r="K621" s="47"/>
    </row>
    <row r="622" spans="1:11" ht="21" customHeight="1" x14ac:dyDescent="0.3">
      <c r="A622" s="189"/>
      <c r="B622" s="7"/>
      <c r="C622" s="8"/>
      <c r="D622" s="7"/>
      <c r="E622" s="9" t="s">
        <v>4</v>
      </c>
      <c r="F622" s="13" t="s">
        <v>14</v>
      </c>
      <c r="G622" s="212"/>
      <c r="H622" s="11" t="s">
        <v>606</v>
      </c>
      <c r="I622" s="193"/>
      <c r="J622" s="12"/>
      <c r="K622" s="47"/>
    </row>
    <row r="623" spans="1:11" ht="21" customHeight="1" x14ac:dyDescent="0.3">
      <c r="A623" s="189"/>
      <c r="B623" s="7"/>
      <c r="C623" s="8"/>
      <c r="D623" s="9"/>
      <c r="E623" s="9" t="s">
        <v>5</v>
      </c>
      <c r="F623" s="10" t="s">
        <v>12</v>
      </c>
      <c r="G623" s="212"/>
      <c r="H623" s="11" t="s">
        <v>606</v>
      </c>
      <c r="I623" s="193"/>
      <c r="J623" s="12"/>
      <c r="K623" s="47"/>
    </row>
    <row r="624" spans="1:11" ht="21" customHeight="1" x14ac:dyDescent="0.3">
      <c r="A624" s="189"/>
      <c r="B624" s="7"/>
      <c r="C624" s="8"/>
      <c r="D624" s="9"/>
      <c r="E624" s="9" t="s">
        <v>6</v>
      </c>
      <c r="F624" s="10" t="s">
        <v>12</v>
      </c>
      <c r="G624" s="212"/>
      <c r="H624" s="11" t="s">
        <v>63</v>
      </c>
      <c r="I624" s="193"/>
      <c r="J624" s="12"/>
      <c r="K624" s="47"/>
    </row>
    <row r="625" spans="1:11" ht="21" customHeight="1" x14ac:dyDescent="0.3">
      <c r="A625" s="189"/>
      <c r="B625" s="7"/>
      <c r="C625" s="8"/>
      <c r="D625" s="7"/>
      <c r="E625" s="9" t="s">
        <v>7</v>
      </c>
      <c r="F625" s="13" t="s">
        <v>14</v>
      </c>
      <c r="G625" s="212"/>
      <c r="H625" s="11" t="s">
        <v>617</v>
      </c>
      <c r="I625" s="193"/>
      <c r="J625" s="12"/>
      <c r="K625" s="47"/>
    </row>
    <row r="626" spans="1:11" ht="21" customHeight="1" thickBot="1" x14ac:dyDescent="0.35">
      <c r="A626" s="201"/>
      <c r="B626" s="34"/>
      <c r="C626" s="19"/>
      <c r="D626" s="20"/>
      <c r="E626" s="20" t="s">
        <v>72</v>
      </c>
      <c r="F626" s="13" t="s">
        <v>14</v>
      </c>
      <c r="G626" s="213"/>
      <c r="H626" s="11" t="s">
        <v>55</v>
      </c>
      <c r="I626" s="204"/>
      <c r="J626" s="23"/>
      <c r="K626" s="51"/>
    </row>
    <row r="627" spans="1:11" ht="21" customHeight="1" thickTop="1" x14ac:dyDescent="0.3">
      <c r="A627" s="52"/>
      <c r="B627" s="40"/>
      <c r="C627" s="25"/>
      <c r="D627" s="26"/>
      <c r="E627" s="26"/>
      <c r="F627" s="26"/>
      <c r="G627" s="26"/>
      <c r="H627" s="27"/>
      <c r="I627" s="26"/>
      <c r="J627" s="28"/>
      <c r="K627" s="53"/>
    </row>
    <row r="628" spans="1:11" ht="21" customHeight="1" x14ac:dyDescent="0.35">
      <c r="A628" s="188">
        <v>79</v>
      </c>
      <c r="B628" s="4">
        <v>45291</v>
      </c>
      <c r="C628" s="5" t="s">
        <v>23</v>
      </c>
      <c r="D628" s="46" t="s">
        <v>1058</v>
      </c>
      <c r="E628" s="9" t="s">
        <v>317</v>
      </c>
      <c r="F628" s="10"/>
      <c r="G628" s="202" t="s">
        <v>43</v>
      </c>
      <c r="H628" s="11"/>
      <c r="I628" s="203" t="s">
        <v>938</v>
      </c>
      <c r="J628" s="17">
        <v>1000</v>
      </c>
      <c r="K628" s="50">
        <f>SUM(K620,J628)</f>
        <v>1715295</v>
      </c>
    </row>
    <row r="629" spans="1:11" ht="21" customHeight="1" x14ac:dyDescent="0.3">
      <c r="A629" s="189"/>
      <c r="B629" s="7"/>
      <c r="C629" s="8"/>
      <c r="D629" s="46" t="s">
        <v>866</v>
      </c>
      <c r="E629" s="9" t="s">
        <v>21</v>
      </c>
      <c r="F629" s="10"/>
      <c r="G629" s="214"/>
      <c r="H629" s="11"/>
      <c r="I629" s="193"/>
      <c r="J629" s="12"/>
      <c r="K629" s="47"/>
    </row>
    <row r="630" spans="1:11" ht="21" customHeight="1" x14ac:dyDescent="0.3">
      <c r="A630" s="189"/>
      <c r="B630" s="7"/>
      <c r="C630" s="8"/>
      <c r="D630" s="7"/>
      <c r="E630" s="9" t="s">
        <v>4</v>
      </c>
      <c r="F630" s="13"/>
      <c r="G630" s="214"/>
      <c r="H630" s="11"/>
      <c r="I630" s="193"/>
      <c r="J630" s="12"/>
      <c r="K630" s="47"/>
    </row>
    <row r="631" spans="1:11" ht="21" customHeight="1" x14ac:dyDescent="0.3">
      <c r="A631" s="189"/>
      <c r="B631" s="7"/>
      <c r="C631" s="8"/>
      <c r="D631" s="9"/>
      <c r="E631" s="9" t="s">
        <v>5</v>
      </c>
      <c r="F631" s="10" t="s">
        <v>12</v>
      </c>
      <c r="G631" s="214"/>
      <c r="H631" s="11" t="s">
        <v>55</v>
      </c>
      <c r="I631" s="193"/>
      <c r="J631" s="12"/>
      <c r="K631" s="47"/>
    </row>
    <row r="632" spans="1:11" ht="21" customHeight="1" x14ac:dyDescent="0.3">
      <c r="A632" s="189"/>
      <c r="B632" s="7"/>
      <c r="C632" s="8"/>
      <c r="D632" s="9"/>
      <c r="E632" s="9" t="s">
        <v>6</v>
      </c>
      <c r="F632" s="10" t="s">
        <v>12</v>
      </c>
      <c r="G632" s="214"/>
      <c r="H632" s="11" t="s">
        <v>44</v>
      </c>
      <c r="I632" s="193"/>
      <c r="J632" s="12"/>
      <c r="K632" s="47"/>
    </row>
    <row r="633" spans="1:11" ht="21" customHeight="1" x14ac:dyDescent="0.3">
      <c r="A633" s="189"/>
      <c r="B633" s="7"/>
      <c r="C633" s="8"/>
      <c r="D633" s="7"/>
      <c r="E633" s="9" t="s">
        <v>7</v>
      </c>
      <c r="F633" s="10" t="s">
        <v>12</v>
      </c>
      <c r="G633" s="214"/>
      <c r="H633" s="11" t="s">
        <v>48</v>
      </c>
      <c r="I633" s="193"/>
      <c r="J633" s="12"/>
      <c r="K633" s="47"/>
    </row>
    <row r="634" spans="1:11" ht="21" customHeight="1" thickBot="1" x14ac:dyDescent="0.35">
      <c r="A634" s="201"/>
      <c r="B634" s="34"/>
      <c r="C634" s="19"/>
      <c r="D634" s="20"/>
      <c r="E634" s="20" t="s">
        <v>72</v>
      </c>
      <c r="F634" s="10" t="s">
        <v>12</v>
      </c>
      <c r="G634" s="214"/>
      <c r="H634" s="11" t="s">
        <v>68</v>
      </c>
      <c r="I634" s="204"/>
      <c r="J634" s="23"/>
      <c r="K634" s="51"/>
    </row>
    <row r="635" spans="1:11" ht="21" customHeight="1" thickTop="1" x14ac:dyDescent="0.3">
      <c r="A635" s="52"/>
      <c r="B635" s="40"/>
      <c r="C635" s="25"/>
      <c r="D635" s="26"/>
      <c r="E635" s="26"/>
      <c r="F635" s="26"/>
      <c r="G635" s="26"/>
      <c r="H635" s="27"/>
      <c r="I635" s="26"/>
      <c r="J635" s="28"/>
      <c r="K635" s="53"/>
    </row>
    <row r="636" spans="1:11" ht="21" customHeight="1" x14ac:dyDescent="0.3">
      <c r="B636" s="66"/>
      <c r="C636" s="67"/>
      <c r="D636" s="68"/>
      <c r="E636" s="68"/>
      <c r="F636" s="68"/>
      <c r="G636" s="68"/>
      <c r="H636" s="69"/>
      <c r="I636" s="68"/>
      <c r="J636" s="70"/>
    </row>
    <row r="637" spans="1:11" ht="15.75" thickBot="1" x14ac:dyDescent="0.3"/>
    <row r="638" spans="1:11" ht="19.5" x14ac:dyDescent="0.3">
      <c r="A638" s="222" t="s">
        <v>1352</v>
      </c>
      <c r="B638" s="223"/>
      <c r="C638" s="223"/>
      <c r="D638" s="86" t="s">
        <v>892</v>
      </c>
      <c r="E638" s="77">
        <f>J657</f>
        <v>79</v>
      </c>
      <c r="F638" s="80">
        <v>1</v>
      </c>
    </row>
    <row r="639" spans="1:11" ht="19.5" x14ac:dyDescent="0.3">
      <c r="A639" s="224"/>
      <c r="B639" s="225"/>
      <c r="C639" s="225"/>
      <c r="D639" s="84" t="s">
        <v>893</v>
      </c>
      <c r="E639" s="78">
        <f>G657</f>
        <v>44</v>
      </c>
      <c r="F639" s="81">
        <f>AVERAGE(E639*F638)/E638</f>
        <v>0.55696202531645567</v>
      </c>
    </row>
    <row r="640" spans="1:11" ht="19.5" x14ac:dyDescent="0.3">
      <c r="A640" s="224"/>
      <c r="B640" s="225"/>
      <c r="C640" s="225"/>
      <c r="D640" s="83" t="s">
        <v>894</v>
      </c>
      <c r="E640" s="78">
        <f>H657</f>
        <v>23</v>
      </c>
      <c r="F640" s="81">
        <f t="shared" ref="F640:F641" si="0">AVERAGE(E640*F639)/E639</f>
        <v>0.29113924050632911</v>
      </c>
    </row>
    <row r="641" spans="1:10" ht="19.5" x14ac:dyDescent="0.3">
      <c r="A641" s="224"/>
      <c r="B641" s="225"/>
      <c r="C641" s="225"/>
      <c r="D641" s="126" t="s">
        <v>896</v>
      </c>
      <c r="E641" s="78">
        <f>I657</f>
        <v>12</v>
      </c>
      <c r="F641" s="81">
        <f t="shared" si="0"/>
        <v>0.15189873417721519</v>
      </c>
    </row>
    <row r="642" spans="1:10" ht="20.25" thickBot="1" x14ac:dyDescent="0.35">
      <c r="A642" s="226"/>
      <c r="B642" s="227"/>
      <c r="C642" s="227"/>
      <c r="D642" s="128" t="s">
        <v>1059</v>
      </c>
      <c r="E642" s="127">
        <f>K628</f>
        <v>1715295</v>
      </c>
      <c r="F642" s="82"/>
      <c r="G642" s="1" t="s">
        <v>1056</v>
      </c>
    </row>
    <row r="645" spans="1:10" ht="18.75" x14ac:dyDescent="0.3">
      <c r="F645" s="89" t="s">
        <v>838</v>
      </c>
      <c r="G645" s="90" t="s">
        <v>839</v>
      </c>
      <c r="H645" s="91" t="s">
        <v>840</v>
      </c>
      <c r="I645" s="92" t="s">
        <v>38</v>
      </c>
      <c r="J645" s="93" t="s">
        <v>841</v>
      </c>
    </row>
    <row r="646" spans="1:10" ht="18.75" x14ac:dyDescent="0.3">
      <c r="F646" s="94" t="s">
        <v>18</v>
      </c>
      <c r="G646" s="9">
        <v>7</v>
      </c>
      <c r="H646" s="9">
        <v>5</v>
      </c>
      <c r="I646" s="9">
        <v>2</v>
      </c>
      <c r="J646" s="9">
        <f>SUM(G646:I646)</f>
        <v>14</v>
      </c>
    </row>
    <row r="647" spans="1:10" ht="18.75" x14ac:dyDescent="0.3">
      <c r="F647" s="94" t="s">
        <v>759</v>
      </c>
      <c r="G647" s="9">
        <v>13</v>
      </c>
      <c r="H647" s="9">
        <v>11</v>
      </c>
      <c r="I647" s="9">
        <v>2</v>
      </c>
      <c r="J647" s="9">
        <f t="shared" ref="J647:J655" si="1">SUM(G647:I647)</f>
        <v>26</v>
      </c>
    </row>
    <row r="648" spans="1:10" ht="18.75" x14ac:dyDescent="0.3">
      <c r="F648" s="94" t="s">
        <v>690</v>
      </c>
      <c r="G648" s="9">
        <v>1</v>
      </c>
      <c r="H648" s="9">
        <v>0</v>
      </c>
      <c r="I648" s="9">
        <v>1</v>
      </c>
      <c r="J648" s="9">
        <f t="shared" si="1"/>
        <v>2</v>
      </c>
    </row>
    <row r="649" spans="1:10" ht="18.75" x14ac:dyDescent="0.3">
      <c r="F649" s="94" t="s">
        <v>917</v>
      </c>
      <c r="G649" s="9">
        <v>0</v>
      </c>
      <c r="H649" s="9">
        <v>0</v>
      </c>
      <c r="I649" s="9">
        <v>0</v>
      </c>
      <c r="J649" s="9">
        <f t="shared" si="1"/>
        <v>0</v>
      </c>
    </row>
    <row r="650" spans="1:10" ht="18.75" x14ac:dyDescent="0.3">
      <c r="F650" s="94" t="s">
        <v>938</v>
      </c>
      <c r="G650" s="9">
        <v>15</v>
      </c>
      <c r="H650" s="9">
        <v>5</v>
      </c>
      <c r="I650" s="9">
        <v>7</v>
      </c>
      <c r="J650" s="9">
        <f t="shared" si="1"/>
        <v>27</v>
      </c>
    </row>
    <row r="651" spans="1:10" ht="18.75" x14ac:dyDescent="0.3">
      <c r="F651" s="94" t="s">
        <v>942</v>
      </c>
      <c r="G651" s="9">
        <v>1</v>
      </c>
      <c r="H651" s="9">
        <v>0</v>
      </c>
      <c r="I651" s="9">
        <v>0</v>
      </c>
      <c r="J651" s="9">
        <f t="shared" si="1"/>
        <v>1</v>
      </c>
    </row>
    <row r="652" spans="1:10" ht="18.75" x14ac:dyDescent="0.3">
      <c r="F652" s="94" t="s">
        <v>1003</v>
      </c>
      <c r="G652" s="9">
        <v>0</v>
      </c>
      <c r="H652" s="9">
        <v>1</v>
      </c>
      <c r="I652" s="9">
        <v>0</v>
      </c>
      <c r="J652" s="9">
        <f t="shared" si="1"/>
        <v>1</v>
      </c>
    </row>
    <row r="653" spans="1:10" ht="18.75" x14ac:dyDescent="0.3">
      <c r="F653" s="94" t="s">
        <v>629</v>
      </c>
      <c r="G653" s="9">
        <v>2</v>
      </c>
      <c r="H653" s="9">
        <v>1</v>
      </c>
      <c r="I653" s="9">
        <v>0</v>
      </c>
      <c r="J653" s="9">
        <f t="shared" si="1"/>
        <v>3</v>
      </c>
    </row>
    <row r="654" spans="1:10" ht="18.75" x14ac:dyDescent="0.3">
      <c r="F654" s="94" t="s">
        <v>1031</v>
      </c>
      <c r="G654" s="9">
        <v>4</v>
      </c>
      <c r="H654" s="9">
        <v>0</v>
      </c>
      <c r="I654" s="9">
        <v>0</v>
      </c>
      <c r="J654" s="9">
        <f t="shared" si="1"/>
        <v>4</v>
      </c>
    </row>
    <row r="655" spans="1:10" ht="18.75" x14ac:dyDescent="0.3">
      <c r="F655" s="94" t="s">
        <v>782</v>
      </c>
      <c r="G655" s="9">
        <v>1</v>
      </c>
      <c r="H655" s="9">
        <v>0</v>
      </c>
      <c r="I655" s="9">
        <v>0</v>
      </c>
      <c r="J655" s="9">
        <f t="shared" si="1"/>
        <v>1</v>
      </c>
    </row>
    <row r="656" spans="1:10" ht="18.75" x14ac:dyDescent="0.3">
      <c r="F656" s="9"/>
      <c r="G656" s="9"/>
      <c r="H656" s="9"/>
      <c r="I656" s="9"/>
      <c r="J656" s="87"/>
    </row>
    <row r="657" spans="6:10" ht="18.75" x14ac:dyDescent="0.3">
      <c r="F657" s="95" t="s">
        <v>703</v>
      </c>
      <c r="G657" s="88">
        <f>SUM(G646:G656)</f>
        <v>44</v>
      </c>
      <c r="H657" s="88">
        <f>SUM(H646:H656)</f>
        <v>23</v>
      </c>
      <c r="I657" s="88">
        <f>SUM(I646:I656)</f>
        <v>12</v>
      </c>
      <c r="J657" s="88">
        <f>SUM(J646:J656)</f>
        <v>79</v>
      </c>
    </row>
  </sheetData>
  <mergeCells count="239">
    <mergeCell ref="A556:A562"/>
    <mergeCell ref="G556:G562"/>
    <mergeCell ref="I556:I562"/>
    <mergeCell ref="A564:A570"/>
    <mergeCell ref="G564:G570"/>
    <mergeCell ref="I564:I570"/>
    <mergeCell ref="A572:A578"/>
    <mergeCell ref="G572:G578"/>
    <mergeCell ref="I572:I578"/>
    <mergeCell ref="A532:A538"/>
    <mergeCell ref="G532:G538"/>
    <mergeCell ref="I532:I538"/>
    <mergeCell ref="A540:A546"/>
    <mergeCell ref="G540:G546"/>
    <mergeCell ref="I540:I546"/>
    <mergeCell ref="A548:A554"/>
    <mergeCell ref="G548:G554"/>
    <mergeCell ref="I548:I554"/>
    <mergeCell ref="A508:A514"/>
    <mergeCell ref="G508:G514"/>
    <mergeCell ref="I508:I514"/>
    <mergeCell ref="A516:A522"/>
    <mergeCell ref="G516:G522"/>
    <mergeCell ref="I516:I522"/>
    <mergeCell ref="A524:A530"/>
    <mergeCell ref="G524:G530"/>
    <mergeCell ref="I524:I530"/>
    <mergeCell ref="A492:A498"/>
    <mergeCell ref="G492:G498"/>
    <mergeCell ref="I492:I498"/>
    <mergeCell ref="A500:A506"/>
    <mergeCell ref="G500:G506"/>
    <mergeCell ref="I500:I506"/>
    <mergeCell ref="A468:A474"/>
    <mergeCell ref="G468:G474"/>
    <mergeCell ref="I468:I474"/>
    <mergeCell ref="A476:A482"/>
    <mergeCell ref="G476:G482"/>
    <mergeCell ref="I476:I482"/>
    <mergeCell ref="A484:A490"/>
    <mergeCell ref="G484:G490"/>
    <mergeCell ref="I484:I490"/>
    <mergeCell ref="A388:A394"/>
    <mergeCell ref="G388:G394"/>
    <mergeCell ref="I388:I394"/>
    <mergeCell ref="A380:A386"/>
    <mergeCell ref="G380:G386"/>
    <mergeCell ref="I380:I386"/>
    <mergeCell ref="A364:A370"/>
    <mergeCell ref="G364:G370"/>
    <mergeCell ref="I364:I370"/>
    <mergeCell ref="A372:A378"/>
    <mergeCell ref="G372:G378"/>
    <mergeCell ref="I372:I378"/>
    <mergeCell ref="A348:A354"/>
    <mergeCell ref="G348:G354"/>
    <mergeCell ref="I348:I354"/>
    <mergeCell ref="A356:A362"/>
    <mergeCell ref="G356:G362"/>
    <mergeCell ref="I356:I362"/>
    <mergeCell ref="A332:A338"/>
    <mergeCell ref="G332:G338"/>
    <mergeCell ref="I332:I338"/>
    <mergeCell ref="A340:A346"/>
    <mergeCell ref="G340:G346"/>
    <mergeCell ref="I340:I346"/>
    <mergeCell ref="A316:A322"/>
    <mergeCell ref="G316:G322"/>
    <mergeCell ref="I316:I322"/>
    <mergeCell ref="A324:A330"/>
    <mergeCell ref="G324:G330"/>
    <mergeCell ref="I324:I330"/>
    <mergeCell ref="A300:A306"/>
    <mergeCell ref="G300:G306"/>
    <mergeCell ref="I300:I306"/>
    <mergeCell ref="A308:A314"/>
    <mergeCell ref="G308:G314"/>
    <mergeCell ref="I308:I314"/>
    <mergeCell ref="A284:A290"/>
    <mergeCell ref="G284:G290"/>
    <mergeCell ref="I284:I290"/>
    <mergeCell ref="A292:A298"/>
    <mergeCell ref="G292:G298"/>
    <mergeCell ref="I292:I298"/>
    <mergeCell ref="A268:A274"/>
    <mergeCell ref="G268:G274"/>
    <mergeCell ref="I268:I274"/>
    <mergeCell ref="A276:A282"/>
    <mergeCell ref="G276:G282"/>
    <mergeCell ref="I276:I282"/>
    <mergeCell ref="A252:A258"/>
    <mergeCell ref="G252:G258"/>
    <mergeCell ref="I252:I258"/>
    <mergeCell ref="A260:A266"/>
    <mergeCell ref="G260:G266"/>
    <mergeCell ref="I260:I266"/>
    <mergeCell ref="A236:A242"/>
    <mergeCell ref="G236:G242"/>
    <mergeCell ref="I236:I242"/>
    <mergeCell ref="A244:A250"/>
    <mergeCell ref="G244:G250"/>
    <mergeCell ref="I244:I250"/>
    <mergeCell ref="A220:A226"/>
    <mergeCell ref="G220:G226"/>
    <mergeCell ref="I220:I226"/>
    <mergeCell ref="A228:A234"/>
    <mergeCell ref="G228:G234"/>
    <mergeCell ref="I228:I234"/>
    <mergeCell ref="A204:A210"/>
    <mergeCell ref="G204:G210"/>
    <mergeCell ref="I204:I210"/>
    <mergeCell ref="A212:A218"/>
    <mergeCell ref="G212:G218"/>
    <mergeCell ref="I212:I218"/>
    <mergeCell ref="A188:A194"/>
    <mergeCell ref="G188:G194"/>
    <mergeCell ref="I188:I194"/>
    <mergeCell ref="A196:A202"/>
    <mergeCell ref="G196:G202"/>
    <mergeCell ref="I196:I202"/>
    <mergeCell ref="A172:A178"/>
    <mergeCell ref="G172:G178"/>
    <mergeCell ref="I172:I178"/>
    <mergeCell ref="A180:A186"/>
    <mergeCell ref="G180:G186"/>
    <mergeCell ref="I180:I186"/>
    <mergeCell ref="A156:A162"/>
    <mergeCell ref="G156:G162"/>
    <mergeCell ref="I156:I162"/>
    <mergeCell ref="A164:A170"/>
    <mergeCell ref="G164:G170"/>
    <mergeCell ref="I164:I170"/>
    <mergeCell ref="A140:A146"/>
    <mergeCell ref="G140:G146"/>
    <mergeCell ref="I140:I146"/>
    <mergeCell ref="A148:A154"/>
    <mergeCell ref="G148:G154"/>
    <mergeCell ref="I148:I154"/>
    <mergeCell ref="A124:A130"/>
    <mergeCell ref="G124:G130"/>
    <mergeCell ref="I124:I130"/>
    <mergeCell ref="A132:A138"/>
    <mergeCell ref="G132:G138"/>
    <mergeCell ref="I132:I138"/>
    <mergeCell ref="A108:A114"/>
    <mergeCell ref="G108:G114"/>
    <mergeCell ref="I108:I114"/>
    <mergeCell ref="A116:A122"/>
    <mergeCell ref="G116:G122"/>
    <mergeCell ref="I116:I122"/>
    <mergeCell ref="A92:A98"/>
    <mergeCell ref="G92:G98"/>
    <mergeCell ref="I92:I98"/>
    <mergeCell ref="A100:A106"/>
    <mergeCell ref="G100:G106"/>
    <mergeCell ref="I100:I106"/>
    <mergeCell ref="A76:A82"/>
    <mergeCell ref="G76:G82"/>
    <mergeCell ref="I76:I82"/>
    <mergeCell ref="A84:A90"/>
    <mergeCell ref="G84:G90"/>
    <mergeCell ref="I84:I90"/>
    <mergeCell ref="A638:C642"/>
    <mergeCell ref="A36:A42"/>
    <mergeCell ref="G36:G42"/>
    <mergeCell ref="I36:I42"/>
    <mergeCell ref="A52:A58"/>
    <mergeCell ref="G52:G58"/>
    <mergeCell ref="I52:I58"/>
    <mergeCell ref="A44:A50"/>
    <mergeCell ref="G44:G50"/>
    <mergeCell ref="I44:I50"/>
    <mergeCell ref="A60:A66"/>
    <mergeCell ref="G60:G66"/>
    <mergeCell ref="I60:I66"/>
    <mergeCell ref="A68:A74"/>
    <mergeCell ref="G68:G74"/>
    <mergeCell ref="I68:I74"/>
    <mergeCell ref="A396:A402"/>
    <mergeCell ref="G396:G402"/>
    <mergeCell ref="I396:I402"/>
    <mergeCell ref="A404:A410"/>
    <mergeCell ref="G404:G410"/>
    <mergeCell ref="I404:I410"/>
    <mergeCell ref="A412:A418"/>
    <mergeCell ref="G412:G418"/>
    <mergeCell ref="A20:A26"/>
    <mergeCell ref="G20:G26"/>
    <mergeCell ref="I20:I26"/>
    <mergeCell ref="A28:A34"/>
    <mergeCell ref="G28:G34"/>
    <mergeCell ref="I28:I34"/>
    <mergeCell ref="A1:K1"/>
    <mergeCell ref="A4:A10"/>
    <mergeCell ref="G4:G10"/>
    <mergeCell ref="I4:I10"/>
    <mergeCell ref="A12:A18"/>
    <mergeCell ref="G12:G18"/>
    <mergeCell ref="I12:I18"/>
    <mergeCell ref="I412:I418"/>
    <mergeCell ref="A420:A426"/>
    <mergeCell ref="G420:G426"/>
    <mergeCell ref="I420:I426"/>
    <mergeCell ref="A428:A434"/>
    <mergeCell ref="G428:G434"/>
    <mergeCell ref="I428:I434"/>
    <mergeCell ref="A436:A442"/>
    <mergeCell ref="G436:G442"/>
    <mergeCell ref="I436:I442"/>
    <mergeCell ref="A444:A450"/>
    <mergeCell ref="G444:G450"/>
    <mergeCell ref="I444:I450"/>
    <mergeCell ref="A452:A458"/>
    <mergeCell ref="G452:G458"/>
    <mergeCell ref="I452:I458"/>
    <mergeCell ref="A460:A466"/>
    <mergeCell ref="G460:G466"/>
    <mergeCell ref="I460:I466"/>
    <mergeCell ref="A580:A586"/>
    <mergeCell ref="G580:G586"/>
    <mergeCell ref="I580:I586"/>
    <mergeCell ref="A588:A594"/>
    <mergeCell ref="G588:G594"/>
    <mergeCell ref="I588:I594"/>
    <mergeCell ref="A596:A602"/>
    <mergeCell ref="G596:G602"/>
    <mergeCell ref="I596:I602"/>
    <mergeCell ref="A628:A634"/>
    <mergeCell ref="G628:G634"/>
    <mergeCell ref="I628:I634"/>
    <mergeCell ref="A604:A610"/>
    <mergeCell ref="G604:G610"/>
    <mergeCell ref="I604:I610"/>
    <mergeCell ref="A612:A618"/>
    <mergeCell ref="G612:G618"/>
    <mergeCell ref="I612:I618"/>
    <mergeCell ref="A620:A626"/>
    <mergeCell ref="G620:G626"/>
    <mergeCell ref="I620:I626"/>
  </mergeCells>
  <phoneticPr fontId="9" type="noConversion"/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8"/>
  <sheetViews>
    <sheetView zoomScale="120" zoomScaleNormal="120" workbookViewId="0">
      <pane xSplit="1" ySplit="3" topLeftCell="B750" activePane="bottomRight" state="frozen"/>
      <selection pane="topRight" activeCell="B1" sqref="B1"/>
      <selection pane="bottomLeft" activeCell="A4" sqref="A4"/>
      <selection pane="bottomRight" activeCell="A763" sqref="A763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1169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44927</v>
      </c>
      <c r="C4" s="5" t="s">
        <v>104</v>
      </c>
      <c r="D4" s="46" t="s">
        <v>1060</v>
      </c>
      <c r="E4" s="9"/>
      <c r="F4" s="13"/>
      <c r="G4" s="205" t="s">
        <v>32</v>
      </c>
      <c r="H4" s="11"/>
      <c r="I4" s="203" t="s">
        <v>1031</v>
      </c>
      <c r="J4" s="17">
        <v>34456</v>
      </c>
      <c r="K4" s="50">
        <f>SUM(J4)</f>
        <v>34456</v>
      </c>
    </row>
    <row r="5" spans="1:11" ht="18.75" customHeight="1" x14ac:dyDescent="0.3">
      <c r="A5" s="189"/>
      <c r="B5" s="7"/>
      <c r="C5" s="8"/>
      <c r="D5" s="46" t="s">
        <v>762</v>
      </c>
      <c r="E5" s="9" t="s">
        <v>21</v>
      </c>
      <c r="F5" s="13" t="s">
        <v>14</v>
      </c>
      <c r="G5" s="196"/>
      <c r="H5" s="11" t="s">
        <v>88</v>
      </c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3" t="s">
        <v>14</v>
      </c>
      <c r="G6" s="196"/>
      <c r="H6" s="11" t="s">
        <v>86</v>
      </c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3" t="s">
        <v>14</v>
      </c>
      <c r="G7" s="196"/>
      <c r="H7" s="11" t="s">
        <v>25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0" t="s">
        <v>12</v>
      </c>
      <c r="G8" s="196"/>
      <c r="H8" s="11" t="s">
        <v>17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3" t="s">
        <v>14</v>
      </c>
      <c r="G9" s="196"/>
      <c r="H9" s="11" t="s">
        <v>25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0" t="s">
        <v>12</v>
      </c>
      <c r="G10" s="211"/>
      <c r="H10" s="11" t="s">
        <v>55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44927</v>
      </c>
      <c r="C12" s="5" t="s">
        <v>35</v>
      </c>
      <c r="D12" s="46" t="s">
        <v>1061</v>
      </c>
      <c r="E12" s="9" t="s">
        <v>317</v>
      </c>
      <c r="F12" s="10"/>
      <c r="G12" s="202" t="s">
        <v>43</v>
      </c>
      <c r="H12" s="11"/>
      <c r="I12" s="203" t="s">
        <v>1031</v>
      </c>
      <c r="J12" s="17">
        <v>2925</v>
      </c>
      <c r="K12" s="50">
        <f>SUM(K4,J12)</f>
        <v>37381</v>
      </c>
    </row>
    <row r="13" spans="1:11" ht="18.75" customHeight="1" x14ac:dyDescent="0.3">
      <c r="A13" s="189"/>
      <c r="B13" s="7"/>
      <c r="C13" s="8"/>
      <c r="D13" s="46" t="s">
        <v>1062</v>
      </c>
      <c r="E13" s="9" t="s">
        <v>21</v>
      </c>
      <c r="F13" s="13"/>
      <c r="G13" s="214"/>
      <c r="H13" s="11"/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0" t="s">
        <v>12</v>
      </c>
      <c r="G14" s="214"/>
      <c r="H14" s="11" t="s">
        <v>45</v>
      </c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0" t="s">
        <v>12</v>
      </c>
      <c r="G15" s="214"/>
      <c r="H15" s="11" t="s">
        <v>617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0" t="s">
        <v>12</v>
      </c>
      <c r="G16" s="214"/>
      <c r="H16" s="11" t="s">
        <v>93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0" t="s">
        <v>12</v>
      </c>
      <c r="G17" s="214"/>
      <c r="H17" s="11" t="s">
        <v>16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3" t="s">
        <v>14</v>
      </c>
      <c r="G18" s="214"/>
      <c r="H18" s="11" t="s">
        <v>55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>
        <v>44927</v>
      </c>
      <c r="C20" s="5" t="s">
        <v>23</v>
      </c>
      <c r="D20" s="46" t="s">
        <v>1063</v>
      </c>
      <c r="E20" s="9" t="s">
        <v>317</v>
      </c>
      <c r="F20" s="13"/>
      <c r="G20" s="202" t="s">
        <v>43</v>
      </c>
      <c r="H20" s="11"/>
      <c r="I20" s="203" t="s">
        <v>759</v>
      </c>
      <c r="J20" s="17">
        <v>2880</v>
      </c>
      <c r="K20" s="50">
        <f>SUM(K12,J20)</f>
        <v>40261</v>
      </c>
    </row>
    <row r="21" spans="1:11" ht="18.75" customHeight="1" x14ac:dyDescent="0.3">
      <c r="A21" s="189"/>
      <c r="B21" s="7"/>
      <c r="C21" s="8"/>
      <c r="D21" s="46" t="s">
        <v>922</v>
      </c>
      <c r="E21" s="9" t="s">
        <v>21</v>
      </c>
      <c r="F21" s="10"/>
      <c r="G21" s="214"/>
      <c r="H21" s="11"/>
      <c r="I21" s="193"/>
      <c r="J21" s="12"/>
      <c r="K21" s="47"/>
    </row>
    <row r="22" spans="1:11" ht="18.75" customHeight="1" x14ac:dyDescent="0.3">
      <c r="A22" s="189"/>
      <c r="B22" s="7"/>
      <c r="C22" s="8"/>
      <c r="D22" s="7"/>
      <c r="E22" s="9" t="s">
        <v>4</v>
      </c>
      <c r="F22" s="10" t="s">
        <v>12</v>
      </c>
      <c r="G22" s="214"/>
      <c r="H22" s="11" t="s">
        <v>47</v>
      </c>
      <c r="I22" s="193"/>
      <c r="J22" s="12"/>
      <c r="K22" s="47"/>
    </row>
    <row r="23" spans="1:11" ht="18.75" customHeight="1" x14ac:dyDescent="0.3">
      <c r="A23" s="189"/>
      <c r="B23" s="7"/>
      <c r="C23" s="8"/>
      <c r="D23" s="9"/>
      <c r="E23" s="9" t="s">
        <v>5</v>
      </c>
      <c r="F23" s="10" t="s">
        <v>12</v>
      </c>
      <c r="G23" s="214"/>
      <c r="H23" s="11" t="s">
        <v>617</v>
      </c>
      <c r="I23" s="193"/>
      <c r="J23" s="12"/>
      <c r="K23" s="47"/>
    </row>
    <row r="24" spans="1:11" ht="18.75" customHeight="1" x14ac:dyDescent="0.3">
      <c r="A24" s="189"/>
      <c r="B24" s="7"/>
      <c r="C24" s="8"/>
      <c r="D24" s="9"/>
      <c r="E24" s="9" t="s">
        <v>6</v>
      </c>
      <c r="F24" s="10" t="s">
        <v>12</v>
      </c>
      <c r="G24" s="214"/>
      <c r="H24" s="11" t="s">
        <v>52</v>
      </c>
      <c r="I24" s="193"/>
      <c r="J24" s="12"/>
      <c r="K24" s="47"/>
    </row>
    <row r="25" spans="1:11" ht="18.75" customHeight="1" x14ac:dyDescent="0.3">
      <c r="A25" s="189"/>
      <c r="B25" s="7"/>
      <c r="C25" s="8"/>
      <c r="D25" s="7"/>
      <c r="E25" s="9" t="s">
        <v>7</v>
      </c>
      <c r="F25" s="10" t="s">
        <v>12</v>
      </c>
      <c r="G25" s="214"/>
      <c r="H25" s="11" t="s">
        <v>45</v>
      </c>
      <c r="I25" s="193"/>
      <c r="J25" s="12"/>
      <c r="K25" s="47"/>
    </row>
    <row r="26" spans="1:11" ht="19.5" customHeight="1" thickBot="1" x14ac:dyDescent="0.35">
      <c r="A26" s="201"/>
      <c r="B26" s="34"/>
      <c r="C26" s="19"/>
      <c r="D26" s="20"/>
      <c r="E26" s="20" t="s">
        <v>72</v>
      </c>
      <c r="F26" s="13" t="s">
        <v>14</v>
      </c>
      <c r="G26" s="214"/>
      <c r="H26" s="11" t="s">
        <v>68</v>
      </c>
      <c r="I26" s="204"/>
      <c r="J26" s="23"/>
      <c r="K26" s="51"/>
    </row>
    <row r="27" spans="1:11" ht="19.5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customHeight="1" x14ac:dyDescent="0.35">
      <c r="A28" s="188">
        <v>4</v>
      </c>
      <c r="B28" s="4">
        <v>44928</v>
      </c>
      <c r="C28" s="5" t="s">
        <v>104</v>
      </c>
      <c r="D28" s="46" t="s">
        <v>1064</v>
      </c>
      <c r="E28" s="9" t="s">
        <v>317</v>
      </c>
      <c r="F28" s="13"/>
      <c r="G28" s="206" t="s">
        <v>38</v>
      </c>
      <c r="H28" s="11"/>
      <c r="I28" s="203" t="s">
        <v>938</v>
      </c>
      <c r="J28" s="17">
        <v>11968</v>
      </c>
      <c r="K28" s="50">
        <f>SUM(K20,J28)</f>
        <v>52229</v>
      </c>
    </row>
    <row r="29" spans="1:11" ht="18.75" customHeight="1" x14ac:dyDescent="0.3">
      <c r="A29" s="189"/>
      <c r="B29" s="7"/>
      <c r="C29" s="8"/>
      <c r="D29" s="46" t="s">
        <v>908</v>
      </c>
      <c r="E29" s="9" t="s">
        <v>21</v>
      </c>
      <c r="F29" s="13" t="s">
        <v>14</v>
      </c>
      <c r="G29" s="212"/>
      <c r="H29" s="11" t="s">
        <v>93</v>
      </c>
      <c r="I29" s="193"/>
      <c r="J29" s="12"/>
      <c r="K29" s="47"/>
    </row>
    <row r="30" spans="1:11" ht="18.75" customHeight="1" x14ac:dyDescent="0.3">
      <c r="A30" s="189"/>
      <c r="B30" s="7"/>
      <c r="C30" s="8"/>
      <c r="D30" s="7"/>
      <c r="E30" s="9" t="s">
        <v>4</v>
      </c>
      <c r="F30" s="10" t="s">
        <v>12</v>
      </c>
      <c r="G30" s="212"/>
      <c r="H30" s="11" t="s">
        <v>65</v>
      </c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5</v>
      </c>
      <c r="F31" s="10" t="s">
        <v>12</v>
      </c>
      <c r="G31" s="212"/>
      <c r="H31" s="11" t="s">
        <v>56</v>
      </c>
      <c r="I31" s="193"/>
      <c r="J31" s="12"/>
      <c r="K31" s="47"/>
    </row>
    <row r="32" spans="1:11" ht="18.75" customHeight="1" x14ac:dyDescent="0.3">
      <c r="A32" s="189"/>
      <c r="B32" s="7"/>
      <c r="C32" s="8"/>
      <c r="D32" s="9"/>
      <c r="E32" s="9" t="s">
        <v>6</v>
      </c>
      <c r="F32" s="13" t="s">
        <v>14</v>
      </c>
      <c r="G32" s="212"/>
      <c r="H32" s="11" t="s">
        <v>88</v>
      </c>
      <c r="I32" s="193"/>
      <c r="J32" s="12"/>
      <c r="K32" s="47"/>
    </row>
    <row r="33" spans="1:11" ht="18.75" customHeight="1" x14ac:dyDescent="0.3">
      <c r="A33" s="189"/>
      <c r="B33" s="7"/>
      <c r="C33" s="8"/>
      <c r="D33" s="7"/>
      <c r="E33" s="9" t="s">
        <v>7</v>
      </c>
      <c r="F33" s="13" t="s">
        <v>14</v>
      </c>
      <c r="G33" s="212"/>
      <c r="H33" s="11" t="s">
        <v>93</v>
      </c>
      <c r="I33" s="193"/>
      <c r="J33" s="12"/>
      <c r="K33" s="47"/>
    </row>
    <row r="34" spans="1:11" ht="19.5" customHeight="1" thickBot="1" x14ac:dyDescent="0.35">
      <c r="A34" s="201"/>
      <c r="B34" s="34"/>
      <c r="C34" s="19"/>
      <c r="D34" s="20"/>
      <c r="E34" s="20" t="s">
        <v>72</v>
      </c>
      <c r="F34" s="10" t="s">
        <v>12</v>
      </c>
      <c r="G34" s="213"/>
      <c r="H34" s="11" t="s">
        <v>68</v>
      </c>
      <c r="I34" s="204"/>
      <c r="J34" s="23"/>
      <c r="K34" s="51"/>
    </row>
    <row r="35" spans="1:11" ht="21" customHeight="1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44928</v>
      </c>
      <c r="C36" s="5" t="s">
        <v>35</v>
      </c>
      <c r="D36" s="46" t="s">
        <v>1065</v>
      </c>
      <c r="E36" s="9" t="s">
        <v>317</v>
      </c>
      <c r="F36" s="10" t="s">
        <v>12</v>
      </c>
      <c r="G36" s="202" t="s">
        <v>43</v>
      </c>
      <c r="H36" s="11" t="s">
        <v>88</v>
      </c>
      <c r="I36" s="203" t="s">
        <v>1031</v>
      </c>
      <c r="J36" s="17">
        <v>6162</v>
      </c>
      <c r="K36" s="50">
        <f>SUM(K28,J36)</f>
        <v>58391</v>
      </c>
    </row>
    <row r="37" spans="1:11" ht="21" customHeight="1" x14ac:dyDescent="0.3">
      <c r="A37" s="189"/>
      <c r="B37" s="7"/>
      <c r="C37" s="8"/>
      <c r="D37" s="46" t="s">
        <v>1066</v>
      </c>
      <c r="E37" s="9" t="s">
        <v>21</v>
      </c>
      <c r="F37" s="10" t="s">
        <v>12</v>
      </c>
      <c r="G37" s="214"/>
      <c r="H37" s="11" t="s">
        <v>25</v>
      </c>
      <c r="I37" s="193"/>
      <c r="J37" s="12"/>
      <c r="K37" s="47"/>
    </row>
    <row r="38" spans="1:11" ht="21" customHeight="1" x14ac:dyDescent="0.3">
      <c r="A38" s="189"/>
      <c r="B38" s="7"/>
      <c r="C38" s="8"/>
      <c r="D38" s="7"/>
      <c r="E38" s="9" t="s">
        <v>4</v>
      </c>
      <c r="F38" s="10" t="s">
        <v>12</v>
      </c>
      <c r="G38" s="214"/>
      <c r="H38" s="11" t="s">
        <v>86</v>
      </c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3" t="s">
        <v>14</v>
      </c>
      <c r="G39" s="214"/>
      <c r="H39" s="11" t="s">
        <v>13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0" t="s">
        <v>12</v>
      </c>
      <c r="G40" s="214"/>
      <c r="H40" s="11" t="s">
        <v>86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7"/>
      <c r="E41" s="9" t="s">
        <v>7</v>
      </c>
      <c r="F41" s="13" t="s">
        <v>14</v>
      </c>
      <c r="G41" s="214"/>
      <c r="H41" s="11" t="s">
        <v>25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20" t="s">
        <v>72</v>
      </c>
      <c r="F42" s="10" t="s">
        <v>12</v>
      </c>
      <c r="G42" s="214"/>
      <c r="H42" s="11" t="s">
        <v>55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44928</v>
      </c>
      <c r="C44" s="5" t="s">
        <v>23</v>
      </c>
      <c r="D44" s="46" t="s">
        <v>1067</v>
      </c>
      <c r="E44" s="9" t="s">
        <v>317</v>
      </c>
      <c r="F44" s="13"/>
      <c r="G44" s="205" t="s">
        <v>32</v>
      </c>
      <c r="H44" s="11"/>
      <c r="I44" s="203" t="s">
        <v>1003</v>
      </c>
      <c r="J44" s="17">
        <v>22955</v>
      </c>
      <c r="K44" s="50">
        <f>SUM(K36,J44)</f>
        <v>81346</v>
      </c>
    </row>
    <row r="45" spans="1:11" ht="21" customHeight="1" x14ac:dyDescent="0.3">
      <c r="A45" s="189"/>
      <c r="B45" s="7"/>
      <c r="C45" s="8"/>
      <c r="D45" s="46" t="s">
        <v>736</v>
      </c>
      <c r="E45" s="9" t="s">
        <v>21</v>
      </c>
      <c r="F45" s="13"/>
      <c r="G45" s="196"/>
      <c r="H45" s="11"/>
      <c r="I45" s="193"/>
      <c r="J45" s="12"/>
      <c r="K45" s="47"/>
    </row>
    <row r="46" spans="1:11" ht="21" customHeight="1" x14ac:dyDescent="0.3">
      <c r="A46" s="189"/>
      <c r="B46" s="7"/>
      <c r="C46" s="8"/>
      <c r="D46" s="7"/>
      <c r="E46" s="9" t="s">
        <v>4</v>
      </c>
      <c r="F46" s="13" t="s">
        <v>14</v>
      </c>
      <c r="G46" s="196"/>
      <c r="H46" s="11" t="s">
        <v>86</v>
      </c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3" t="s">
        <v>14</v>
      </c>
      <c r="G47" s="196"/>
      <c r="H47" s="11" t="s">
        <v>13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0" t="s">
        <v>12</v>
      </c>
      <c r="G48" s="196"/>
      <c r="H48" s="11" t="s">
        <v>17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7"/>
      <c r="E49" s="9" t="s">
        <v>7</v>
      </c>
      <c r="F49" s="13" t="s">
        <v>14</v>
      </c>
      <c r="G49" s="196"/>
      <c r="H49" s="11" t="s">
        <v>13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20" t="s">
        <v>72</v>
      </c>
      <c r="F50" s="10" t="s">
        <v>12</v>
      </c>
      <c r="G50" s="211"/>
      <c r="H50" s="11" t="s">
        <v>55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44929</v>
      </c>
      <c r="C52" s="5" t="s">
        <v>104</v>
      </c>
      <c r="D52" s="46" t="s">
        <v>1068</v>
      </c>
      <c r="E52" s="9" t="s">
        <v>317</v>
      </c>
      <c r="F52" s="13"/>
      <c r="G52" s="202" t="s">
        <v>43</v>
      </c>
      <c r="H52" s="11"/>
      <c r="I52" s="203" t="s">
        <v>1031</v>
      </c>
      <c r="J52" s="17">
        <v>7333</v>
      </c>
      <c r="K52" s="50">
        <f>SUM(K44,J52)</f>
        <v>88679</v>
      </c>
    </row>
    <row r="53" spans="1:11" ht="21" customHeight="1" x14ac:dyDescent="0.3">
      <c r="A53" s="189"/>
      <c r="B53" s="7"/>
      <c r="C53" s="8"/>
      <c r="D53" s="46" t="s">
        <v>1069</v>
      </c>
      <c r="E53" s="9" t="s">
        <v>21</v>
      </c>
      <c r="F53" s="13"/>
      <c r="G53" s="214"/>
      <c r="H53" s="11"/>
      <c r="I53" s="193"/>
      <c r="J53" s="12"/>
      <c r="K53" s="47"/>
    </row>
    <row r="54" spans="1:11" ht="21" customHeight="1" x14ac:dyDescent="0.3">
      <c r="A54" s="189"/>
      <c r="B54" s="7"/>
      <c r="C54" s="8"/>
      <c r="D54" s="7"/>
      <c r="E54" s="9" t="s">
        <v>4</v>
      </c>
      <c r="F54" s="10" t="s">
        <v>12</v>
      </c>
      <c r="G54" s="214"/>
      <c r="H54" s="11" t="s">
        <v>25</v>
      </c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0" t="s">
        <v>12</v>
      </c>
      <c r="G55" s="214"/>
      <c r="H55" s="11" t="s">
        <v>617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3" t="s">
        <v>14</v>
      </c>
      <c r="G56" s="214"/>
      <c r="H56" s="11" t="s">
        <v>13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7"/>
      <c r="E57" s="9" t="s">
        <v>7</v>
      </c>
      <c r="F57" s="10" t="s">
        <v>12</v>
      </c>
      <c r="G57" s="214"/>
      <c r="H57" s="11" t="s">
        <v>617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3" t="s">
        <v>14</v>
      </c>
      <c r="G58" s="214"/>
      <c r="H58" s="11" t="s">
        <v>68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44929</v>
      </c>
      <c r="C60" s="5" t="s">
        <v>35</v>
      </c>
      <c r="D60" s="46" t="s">
        <v>1070</v>
      </c>
      <c r="E60" s="9" t="s">
        <v>317</v>
      </c>
      <c r="F60" s="13"/>
      <c r="G60" s="205" t="s">
        <v>32</v>
      </c>
      <c r="H60" s="11"/>
      <c r="I60" s="203" t="s">
        <v>1003</v>
      </c>
      <c r="J60" s="17">
        <v>43834</v>
      </c>
      <c r="K60" s="50">
        <f>SUM(K52,J60)</f>
        <v>132513</v>
      </c>
    </row>
    <row r="61" spans="1:11" ht="21" customHeight="1" x14ac:dyDescent="0.3">
      <c r="A61" s="189"/>
      <c r="B61" s="7"/>
      <c r="C61" s="8"/>
      <c r="D61" s="46" t="s">
        <v>769</v>
      </c>
      <c r="E61" s="9" t="s">
        <v>21</v>
      </c>
      <c r="F61" s="13"/>
      <c r="G61" s="196"/>
      <c r="H61" s="11"/>
      <c r="I61" s="193"/>
      <c r="J61" s="12"/>
      <c r="K61" s="47"/>
    </row>
    <row r="62" spans="1:11" ht="21" customHeight="1" x14ac:dyDescent="0.3">
      <c r="A62" s="189"/>
      <c r="B62" s="7"/>
      <c r="C62" s="8"/>
      <c r="D62" s="7"/>
      <c r="E62" s="9" t="s">
        <v>4</v>
      </c>
      <c r="F62" s="10"/>
      <c r="G62" s="196"/>
      <c r="H62" s="11"/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3" t="s">
        <v>14</v>
      </c>
      <c r="G63" s="196"/>
      <c r="H63" s="11" t="s">
        <v>101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3" t="s">
        <v>14</v>
      </c>
      <c r="G64" s="196"/>
      <c r="H64" s="11" t="s">
        <v>27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7"/>
      <c r="E65" s="9" t="s">
        <v>7</v>
      </c>
      <c r="F65" s="13" t="s">
        <v>14</v>
      </c>
      <c r="G65" s="196"/>
      <c r="H65" s="11" t="s">
        <v>93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3" t="s">
        <v>14</v>
      </c>
      <c r="G66" s="211"/>
      <c r="H66" s="11" t="s">
        <v>55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44930</v>
      </c>
      <c r="C68" s="5" t="s">
        <v>104</v>
      </c>
      <c r="D68" s="46" t="s">
        <v>1071</v>
      </c>
      <c r="E68" s="9" t="s">
        <v>317</v>
      </c>
      <c r="F68" s="13"/>
      <c r="G68" s="202" t="s">
        <v>43</v>
      </c>
      <c r="H68" s="11"/>
      <c r="I68" s="203" t="s">
        <v>18</v>
      </c>
      <c r="J68" s="17">
        <v>2834</v>
      </c>
      <c r="K68" s="50">
        <f>SUM(K60,J68)</f>
        <v>135347</v>
      </c>
    </row>
    <row r="69" spans="1:11" ht="21" customHeight="1" x14ac:dyDescent="0.3">
      <c r="A69" s="189"/>
      <c r="B69" s="7"/>
      <c r="C69" s="8"/>
      <c r="D69" s="46" t="s">
        <v>656</v>
      </c>
      <c r="E69" s="9" t="s">
        <v>21</v>
      </c>
      <c r="F69" s="13"/>
      <c r="G69" s="214"/>
      <c r="H69" s="11"/>
      <c r="I69" s="193"/>
      <c r="J69" s="12"/>
      <c r="K69" s="47"/>
    </row>
    <row r="70" spans="1:11" ht="21" customHeight="1" x14ac:dyDescent="0.3">
      <c r="A70" s="189"/>
      <c r="B70" s="7"/>
      <c r="C70" s="8"/>
      <c r="D70" s="7"/>
      <c r="E70" s="9" t="s">
        <v>4</v>
      </c>
      <c r="F70" s="10" t="s">
        <v>12</v>
      </c>
      <c r="G70" s="214"/>
      <c r="H70" s="11" t="s">
        <v>47</v>
      </c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0" t="s">
        <v>12</v>
      </c>
      <c r="G71" s="214"/>
      <c r="H71" s="11" t="s">
        <v>1072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0" t="s">
        <v>12</v>
      </c>
      <c r="G72" s="214"/>
      <c r="H72" s="11" t="s">
        <v>52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7"/>
      <c r="E73" s="9" t="s">
        <v>7</v>
      </c>
      <c r="F73" s="10" t="s">
        <v>12</v>
      </c>
      <c r="G73" s="214"/>
      <c r="H73" s="11" t="s">
        <v>56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13" t="s">
        <v>14</v>
      </c>
      <c r="G74" s="214"/>
      <c r="H74" s="11" t="s">
        <v>68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44930</v>
      </c>
      <c r="C76" s="5" t="s">
        <v>35</v>
      </c>
      <c r="D76" s="46" t="s">
        <v>1073</v>
      </c>
      <c r="E76" s="9" t="s">
        <v>317</v>
      </c>
      <c r="F76" s="13"/>
      <c r="G76" s="202" t="s">
        <v>43</v>
      </c>
      <c r="H76" s="11"/>
      <c r="I76" s="203" t="s">
        <v>18</v>
      </c>
      <c r="J76" s="17">
        <v>1206</v>
      </c>
      <c r="K76" s="50">
        <f>SUM(K68,J76)</f>
        <v>136553</v>
      </c>
    </row>
    <row r="77" spans="1:11" ht="21" customHeight="1" x14ac:dyDescent="0.3">
      <c r="A77" s="189"/>
      <c r="B77" s="7"/>
      <c r="C77" s="8"/>
      <c r="D77" s="46" t="s">
        <v>1074</v>
      </c>
      <c r="E77" s="9" t="s">
        <v>21</v>
      </c>
      <c r="F77" s="13"/>
      <c r="G77" s="214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7"/>
      <c r="E78" s="9" t="s">
        <v>4</v>
      </c>
      <c r="F78" s="10"/>
      <c r="G78" s="214"/>
      <c r="H78" s="11"/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0" t="s">
        <v>12</v>
      </c>
      <c r="G79" s="214"/>
      <c r="H79" s="11" t="s">
        <v>47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0" t="s">
        <v>12</v>
      </c>
      <c r="G80" s="214"/>
      <c r="H80" s="11" t="s">
        <v>63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7"/>
      <c r="E81" s="9" t="s">
        <v>7</v>
      </c>
      <c r="F81" s="10" t="s">
        <v>12</v>
      </c>
      <c r="G81" s="214"/>
      <c r="H81" s="11" t="s">
        <v>775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10" t="s">
        <v>12</v>
      </c>
      <c r="G82" s="214"/>
      <c r="H82" s="11" t="s">
        <v>55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44930</v>
      </c>
      <c r="C84" s="5" t="s">
        <v>23</v>
      </c>
      <c r="D84" s="46" t="s">
        <v>1075</v>
      </c>
      <c r="E84" s="9" t="s">
        <v>317</v>
      </c>
      <c r="F84" s="13"/>
      <c r="G84" s="206" t="s">
        <v>38</v>
      </c>
      <c r="H84" s="11"/>
      <c r="I84" s="203" t="s">
        <v>1003</v>
      </c>
      <c r="J84" s="17">
        <v>12347</v>
      </c>
      <c r="K84" s="50">
        <f>SUM(K76,J84)</f>
        <v>148900</v>
      </c>
    </row>
    <row r="85" spans="1:11" ht="21" customHeight="1" x14ac:dyDescent="0.3">
      <c r="A85" s="189"/>
      <c r="B85" s="7"/>
      <c r="C85" s="8"/>
      <c r="D85" s="46" t="s">
        <v>1076</v>
      </c>
      <c r="E85" s="9" t="s">
        <v>21</v>
      </c>
      <c r="F85" s="13" t="s">
        <v>14</v>
      </c>
      <c r="G85" s="212"/>
      <c r="H85" s="11" t="s">
        <v>13</v>
      </c>
      <c r="I85" s="193"/>
      <c r="J85" s="12"/>
      <c r="K85" s="47"/>
    </row>
    <row r="86" spans="1:11" ht="21" customHeight="1" x14ac:dyDescent="0.3">
      <c r="A86" s="189"/>
      <c r="B86" s="7"/>
      <c r="C86" s="8"/>
      <c r="D86" s="7"/>
      <c r="E86" s="9" t="s">
        <v>4</v>
      </c>
      <c r="F86" s="13" t="s">
        <v>14</v>
      </c>
      <c r="G86" s="212"/>
      <c r="H86" s="11" t="s">
        <v>65</v>
      </c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0" t="s">
        <v>12</v>
      </c>
      <c r="G87" s="212"/>
      <c r="H87" s="11" t="s">
        <v>25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3" t="s">
        <v>14</v>
      </c>
      <c r="G88" s="212"/>
      <c r="H88" s="11" t="s">
        <v>65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7"/>
      <c r="E89" s="9" t="s">
        <v>7</v>
      </c>
      <c r="F89" s="10" t="s">
        <v>12</v>
      </c>
      <c r="G89" s="212"/>
      <c r="H89" s="11" t="s">
        <v>25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10" t="s">
        <v>12</v>
      </c>
      <c r="G90" s="213"/>
      <c r="H90" s="11" t="s">
        <v>55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44930</v>
      </c>
      <c r="C92" s="5" t="s">
        <v>20</v>
      </c>
      <c r="D92" s="46" t="s">
        <v>1077</v>
      </c>
      <c r="E92" s="9" t="s">
        <v>317</v>
      </c>
      <c r="F92" s="13"/>
      <c r="G92" s="202" t="s">
        <v>43</v>
      </c>
      <c r="H92" s="11"/>
      <c r="I92" s="203" t="s">
        <v>18</v>
      </c>
      <c r="J92" s="17">
        <v>915</v>
      </c>
      <c r="K92" s="50">
        <f>SUM(K84,J92)</f>
        <v>149815</v>
      </c>
    </row>
    <row r="93" spans="1:11" ht="21" customHeight="1" x14ac:dyDescent="0.3">
      <c r="A93" s="189"/>
      <c r="B93" s="7"/>
      <c r="C93" s="8"/>
      <c r="D93" s="46" t="s">
        <v>1078</v>
      </c>
      <c r="E93" s="9" t="s">
        <v>21</v>
      </c>
      <c r="F93" s="13"/>
      <c r="G93" s="214"/>
      <c r="H93" s="11"/>
      <c r="I93" s="193"/>
      <c r="J93" s="12"/>
      <c r="K93" s="47"/>
    </row>
    <row r="94" spans="1:11" ht="21" customHeight="1" x14ac:dyDescent="0.3">
      <c r="A94" s="189"/>
      <c r="B94" s="7"/>
      <c r="C94" s="8"/>
      <c r="D94" s="7"/>
      <c r="E94" s="9" t="s">
        <v>4</v>
      </c>
      <c r="F94" s="13"/>
      <c r="G94" s="214"/>
      <c r="H94" s="11"/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0" t="s">
        <v>12</v>
      </c>
      <c r="G95" s="214"/>
      <c r="H95" s="11" t="s">
        <v>47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0" t="s">
        <v>12</v>
      </c>
      <c r="G96" s="214"/>
      <c r="H96" s="11" t="s">
        <v>88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7"/>
      <c r="E97" s="9" t="s">
        <v>7</v>
      </c>
      <c r="F97" s="10" t="s">
        <v>12</v>
      </c>
      <c r="G97" s="214"/>
      <c r="H97" s="11" t="s">
        <v>13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20" t="s">
        <v>72</v>
      </c>
      <c r="F98" s="10" t="s">
        <v>12</v>
      </c>
      <c r="G98" s="214"/>
      <c r="H98" s="11" t="s">
        <v>55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26"/>
      <c r="F99" s="26"/>
      <c r="G99" s="26"/>
      <c r="H99" s="27"/>
      <c r="I99" s="26"/>
      <c r="J99" s="28"/>
      <c r="K99" s="53"/>
    </row>
    <row r="100" spans="1:11" ht="21" customHeight="1" x14ac:dyDescent="0.35">
      <c r="A100" s="188">
        <v>13</v>
      </c>
      <c r="B100" s="4">
        <v>44931</v>
      </c>
      <c r="C100" s="5" t="s">
        <v>104</v>
      </c>
      <c r="D100" s="46" t="s">
        <v>1079</v>
      </c>
      <c r="E100" s="9" t="s">
        <v>317</v>
      </c>
      <c r="F100" s="13"/>
      <c r="G100" s="206" t="s">
        <v>38</v>
      </c>
      <c r="H100" s="11"/>
      <c r="I100" s="203" t="s">
        <v>938</v>
      </c>
      <c r="J100" s="17">
        <v>8988</v>
      </c>
      <c r="K100" s="50">
        <f>SUM(K92,J100)</f>
        <v>158803</v>
      </c>
    </row>
    <row r="101" spans="1:11" ht="21" customHeight="1" x14ac:dyDescent="0.3">
      <c r="A101" s="189"/>
      <c r="B101" s="7"/>
      <c r="C101" s="8"/>
      <c r="D101" s="46" t="s">
        <v>847</v>
      </c>
      <c r="E101" s="9" t="s">
        <v>21</v>
      </c>
      <c r="F101" s="13"/>
      <c r="G101" s="212"/>
      <c r="H101" s="11"/>
      <c r="I101" s="193"/>
      <c r="J101" s="12"/>
      <c r="K101" s="47"/>
    </row>
    <row r="102" spans="1:11" ht="21" customHeight="1" x14ac:dyDescent="0.3">
      <c r="A102" s="189"/>
      <c r="B102" s="7"/>
      <c r="C102" s="8"/>
      <c r="D102" s="7"/>
      <c r="E102" s="9" t="s">
        <v>4</v>
      </c>
      <c r="F102" s="10" t="s">
        <v>12</v>
      </c>
      <c r="G102" s="212"/>
      <c r="H102" s="11" t="s">
        <v>27</v>
      </c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3" t="s">
        <v>14</v>
      </c>
      <c r="G103" s="212"/>
      <c r="H103" s="11" t="s">
        <v>52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0" t="s">
        <v>12</v>
      </c>
      <c r="G104" s="212"/>
      <c r="H104" s="11" t="s">
        <v>27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7"/>
      <c r="E105" s="9" t="s">
        <v>7</v>
      </c>
      <c r="F105" s="13" t="s">
        <v>14</v>
      </c>
      <c r="G105" s="212"/>
      <c r="H105" s="11" t="s">
        <v>52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20" t="s">
        <v>72</v>
      </c>
      <c r="F106" s="10" t="s">
        <v>12</v>
      </c>
      <c r="G106" s="213"/>
      <c r="H106" s="11" t="s">
        <v>68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26"/>
      <c r="F107" s="26"/>
      <c r="G107" s="26"/>
      <c r="H107" s="27"/>
      <c r="I107" s="26"/>
      <c r="J107" s="28"/>
      <c r="K107" s="53"/>
    </row>
    <row r="108" spans="1:11" ht="21" customHeight="1" x14ac:dyDescent="0.35">
      <c r="A108" s="188">
        <v>14</v>
      </c>
      <c r="B108" s="4">
        <v>44931</v>
      </c>
      <c r="C108" s="5" t="s">
        <v>104</v>
      </c>
      <c r="D108" s="46" t="s">
        <v>1080</v>
      </c>
      <c r="E108" s="9" t="s">
        <v>317</v>
      </c>
      <c r="F108" s="13"/>
      <c r="G108" s="205" t="s">
        <v>32</v>
      </c>
      <c r="H108" s="11"/>
      <c r="I108" s="203" t="s">
        <v>759</v>
      </c>
      <c r="J108" s="17">
        <v>24451</v>
      </c>
      <c r="K108" s="50">
        <f>SUM(K100,J108)</f>
        <v>183254</v>
      </c>
    </row>
    <row r="109" spans="1:11" ht="21" customHeight="1" x14ac:dyDescent="0.3">
      <c r="A109" s="189"/>
      <c r="B109" s="7"/>
      <c r="C109" s="8"/>
      <c r="D109" s="46" t="s">
        <v>1081</v>
      </c>
      <c r="E109" s="9" t="s">
        <v>21</v>
      </c>
      <c r="F109" s="13"/>
      <c r="G109" s="196"/>
      <c r="H109" s="11"/>
      <c r="I109" s="193"/>
      <c r="J109" s="12"/>
      <c r="K109" s="47"/>
    </row>
    <row r="110" spans="1:11" ht="21" customHeight="1" x14ac:dyDescent="0.3">
      <c r="A110" s="189"/>
      <c r="B110" s="7"/>
      <c r="C110" s="8"/>
      <c r="D110" s="7"/>
      <c r="E110" s="9" t="s">
        <v>4</v>
      </c>
      <c r="F110" s="10" t="s">
        <v>12</v>
      </c>
      <c r="G110" s="196"/>
      <c r="H110" s="11" t="s">
        <v>26</v>
      </c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3" t="s">
        <v>14</v>
      </c>
      <c r="G111" s="196"/>
      <c r="H111" s="11" t="s">
        <v>48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3" t="s">
        <v>14</v>
      </c>
      <c r="G112" s="196"/>
      <c r="H112" s="11" t="s">
        <v>13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7"/>
      <c r="E113" s="9" t="s">
        <v>7</v>
      </c>
      <c r="F113" s="10" t="s">
        <v>12</v>
      </c>
      <c r="G113" s="196"/>
      <c r="H113" s="11" t="s">
        <v>48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20" t="s">
        <v>72</v>
      </c>
      <c r="F114" s="13" t="s">
        <v>14</v>
      </c>
      <c r="G114" s="211"/>
      <c r="H114" s="11" t="s">
        <v>68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15</v>
      </c>
      <c r="B116" s="4">
        <v>44931</v>
      </c>
      <c r="C116" s="5" t="s">
        <v>35</v>
      </c>
      <c r="D116" s="46" t="s">
        <v>1082</v>
      </c>
      <c r="E116" s="9" t="s">
        <v>317</v>
      </c>
      <c r="F116" s="13"/>
      <c r="G116" s="205" t="s">
        <v>32</v>
      </c>
      <c r="H116" s="11"/>
      <c r="I116" s="203" t="s">
        <v>759</v>
      </c>
      <c r="J116" s="17">
        <v>44136</v>
      </c>
      <c r="K116" s="50">
        <f>SUM(K108,J116)</f>
        <v>227390</v>
      </c>
    </row>
    <row r="117" spans="1:11" ht="21" customHeight="1" x14ac:dyDescent="0.3">
      <c r="A117" s="189"/>
      <c r="B117" s="7"/>
      <c r="C117" s="8"/>
      <c r="D117" s="46" t="s">
        <v>1083</v>
      </c>
      <c r="E117" s="9" t="s">
        <v>21</v>
      </c>
      <c r="F117" s="13"/>
      <c r="G117" s="196"/>
      <c r="H117" s="11"/>
      <c r="I117" s="193"/>
      <c r="J117" s="12"/>
      <c r="K117" s="47"/>
    </row>
    <row r="118" spans="1:11" ht="21" customHeight="1" x14ac:dyDescent="0.3">
      <c r="A118" s="189"/>
      <c r="B118" s="7"/>
      <c r="C118" s="8"/>
      <c r="D118" s="7"/>
      <c r="E118" s="9" t="s">
        <v>4</v>
      </c>
      <c r="F118" s="10"/>
      <c r="G118" s="196"/>
      <c r="H118" s="11"/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3" t="s">
        <v>14</v>
      </c>
      <c r="G119" s="196"/>
      <c r="H119" s="11" t="s">
        <v>848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3" t="s">
        <v>14</v>
      </c>
      <c r="G120" s="196"/>
      <c r="H120" s="11" t="s">
        <v>45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7"/>
      <c r="E121" s="9" t="s">
        <v>7</v>
      </c>
      <c r="F121" s="13" t="s">
        <v>14</v>
      </c>
      <c r="G121" s="196"/>
      <c r="H121" s="11" t="s">
        <v>16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20" t="s">
        <v>72</v>
      </c>
      <c r="F122" s="13" t="s">
        <v>14</v>
      </c>
      <c r="G122" s="211"/>
      <c r="H122" s="11" t="s">
        <v>68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26"/>
      <c r="F123" s="26"/>
      <c r="G123" s="26"/>
      <c r="H123" s="27"/>
      <c r="I123" s="26"/>
      <c r="J123" s="28"/>
      <c r="K123" s="53"/>
    </row>
    <row r="124" spans="1:11" ht="21" customHeight="1" x14ac:dyDescent="0.35">
      <c r="A124" s="188">
        <v>16</v>
      </c>
      <c r="B124" s="4">
        <v>44931</v>
      </c>
      <c r="C124" s="5" t="s">
        <v>35</v>
      </c>
      <c r="D124" s="46" t="s">
        <v>1084</v>
      </c>
      <c r="E124" s="9" t="s">
        <v>317</v>
      </c>
      <c r="F124" s="13"/>
      <c r="G124" s="202" t="s">
        <v>43</v>
      </c>
      <c r="H124" s="11"/>
      <c r="I124" s="203" t="s">
        <v>1003</v>
      </c>
      <c r="J124" s="17">
        <v>5472</v>
      </c>
      <c r="K124" s="50">
        <f>SUM(K116,J124)</f>
        <v>232862</v>
      </c>
    </row>
    <row r="125" spans="1:11" ht="21" customHeight="1" x14ac:dyDescent="0.3">
      <c r="A125" s="189"/>
      <c r="B125" s="7"/>
      <c r="C125" s="8"/>
      <c r="D125" s="46" t="s">
        <v>130</v>
      </c>
      <c r="E125" s="9" t="s">
        <v>21</v>
      </c>
      <c r="F125" s="13"/>
      <c r="G125" s="214"/>
      <c r="H125" s="11"/>
      <c r="I125" s="193"/>
      <c r="J125" s="12"/>
      <c r="K125" s="47"/>
    </row>
    <row r="126" spans="1:11" ht="21" customHeight="1" x14ac:dyDescent="0.3">
      <c r="A126" s="189"/>
      <c r="B126" s="7"/>
      <c r="C126" s="8"/>
      <c r="D126" s="7"/>
      <c r="E126" s="9" t="s">
        <v>4</v>
      </c>
      <c r="F126" s="13" t="s">
        <v>14</v>
      </c>
      <c r="G126" s="214"/>
      <c r="H126" s="11" t="s">
        <v>47</v>
      </c>
      <c r="I126" s="193"/>
      <c r="J126" s="12"/>
      <c r="K126" s="47"/>
    </row>
    <row r="127" spans="1:11" ht="21" customHeight="1" x14ac:dyDescent="0.3">
      <c r="A127" s="189"/>
      <c r="B127" s="7"/>
      <c r="C127" s="8"/>
      <c r="D127" s="9"/>
      <c r="E127" s="9" t="s">
        <v>5</v>
      </c>
      <c r="F127" s="10" t="s">
        <v>12</v>
      </c>
      <c r="G127" s="214"/>
      <c r="H127" s="11" t="s">
        <v>63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0" t="s">
        <v>12</v>
      </c>
      <c r="G128" s="214"/>
      <c r="H128" s="11" t="s">
        <v>775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7"/>
      <c r="E129" s="9" t="s">
        <v>7</v>
      </c>
      <c r="F129" s="10" t="s">
        <v>12</v>
      </c>
      <c r="G129" s="214"/>
      <c r="H129" s="11" t="s">
        <v>68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20" t="s">
        <v>72</v>
      </c>
      <c r="F130" s="13" t="s">
        <v>14</v>
      </c>
      <c r="G130" s="214"/>
      <c r="H130" s="11" t="s">
        <v>55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26"/>
      <c r="F131" s="26"/>
      <c r="G131" s="26"/>
      <c r="H131" s="27"/>
      <c r="I131" s="26"/>
      <c r="J131" s="28"/>
      <c r="K131" s="53"/>
    </row>
    <row r="132" spans="1:11" ht="21" customHeight="1" x14ac:dyDescent="0.35">
      <c r="A132" s="188">
        <v>17</v>
      </c>
      <c r="B132" s="4">
        <v>44931</v>
      </c>
      <c r="C132" s="5" t="s">
        <v>23</v>
      </c>
      <c r="D132" s="46" t="s">
        <v>1085</v>
      </c>
      <c r="E132" s="9" t="s">
        <v>317</v>
      </c>
      <c r="F132" s="13"/>
      <c r="G132" s="205" t="s">
        <v>32</v>
      </c>
      <c r="H132" s="11"/>
      <c r="I132" s="203" t="s">
        <v>759</v>
      </c>
      <c r="J132" s="17">
        <v>29658</v>
      </c>
      <c r="K132" s="50">
        <f>SUM(K124,J132)</f>
        <v>262520</v>
      </c>
    </row>
    <row r="133" spans="1:11" ht="21" customHeight="1" x14ac:dyDescent="0.3">
      <c r="A133" s="189"/>
      <c r="B133" s="7"/>
      <c r="C133" s="8"/>
      <c r="D133" s="46" t="s">
        <v>1086</v>
      </c>
      <c r="E133" s="9" t="s">
        <v>21</v>
      </c>
      <c r="F133" s="13"/>
      <c r="G133" s="196"/>
      <c r="H133" s="11"/>
      <c r="I133" s="193"/>
      <c r="J133" s="12"/>
      <c r="K133" s="47"/>
    </row>
    <row r="134" spans="1:11" ht="21" customHeight="1" x14ac:dyDescent="0.3">
      <c r="A134" s="189"/>
      <c r="B134" s="7"/>
      <c r="C134" s="8"/>
      <c r="D134" s="7"/>
      <c r="E134" s="9" t="s">
        <v>4</v>
      </c>
      <c r="F134" s="13"/>
      <c r="G134" s="196"/>
      <c r="H134" s="11"/>
      <c r="I134" s="193"/>
      <c r="J134" s="12"/>
      <c r="K134" s="47"/>
    </row>
    <row r="135" spans="1:11" ht="21" customHeight="1" x14ac:dyDescent="0.3">
      <c r="A135" s="189"/>
      <c r="B135" s="7"/>
      <c r="C135" s="8"/>
      <c r="D135" s="9"/>
      <c r="E135" s="9" t="s">
        <v>5</v>
      </c>
      <c r="F135" s="13" t="s">
        <v>14</v>
      </c>
      <c r="G135" s="196"/>
      <c r="H135" s="11" t="s">
        <v>16</v>
      </c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6</v>
      </c>
      <c r="F136" s="13" t="s">
        <v>14</v>
      </c>
      <c r="G136" s="196"/>
      <c r="H136" s="11" t="s">
        <v>29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7"/>
      <c r="E137" s="9" t="s">
        <v>7</v>
      </c>
      <c r="F137" s="13" t="s">
        <v>14</v>
      </c>
      <c r="G137" s="196"/>
      <c r="H137" s="11" t="s">
        <v>45</v>
      </c>
      <c r="I137" s="193"/>
      <c r="J137" s="12"/>
      <c r="K137" s="47"/>
    </row>
    <row r="138" spans="1:11" ht="21" customHeight="1" thickBot="1" x14ac:dyDescent="0.35">
      <c r="A138" s="201"/>
      <c r="B138" s="34"/>
      <c r="C138" s="19"/>
      <c r="D138" s="20"/>
      <c r="E138" s="20" t="s">
        <v>72</v>
      </c>
      <c r="F138" s="13" t="s">
        <v>14</v>
      </c>
      <c r="G138" s="211"/>
      <c r="H138" s="11" t="s">
        <v>68</v>
      </c>
      <c r="I138" s="204"/>
      <c r="J138" s="23"/>
      <c r="K138" s="51"/>
    </row>
    <row r="139" spans="1:11" ht="21" customHeight="1" thickTop="1" x14ac:dyDescent="0.3">
      <c r="A139" s="52"/>
      <c r="B139" s="40"/>
      <c r="C139" s="25"/>
      <c r="D139" s="26"/>
      <c r="E139" s="26"/>
      <c r="F139" s="26"/>
      <c r="G139" s="26"/>
      <c r="H139" s="27"/>
      <c r="I139" s="26"/>
      <c r="J139" s="28"/>
      <c r="K139" s="53"/>
    </row>
    <row r="140" spans="1:11" ht="21" customHeight="1" x14ac:dyDescent="0.35">
      <c r="A140" s="188">
        <v>18</v>
      </c>
      <c r="B140" s="4">
        <v>44931</v>
      </c>
      <c r="C140" s="5" t="s">
        <v>23</v>
      </c>
      <c r="D140" s="46" t="s">
        <v>1087</v>
      </c>
      <c r="E140" s="9" t="s">
        <v>317</v>
      </c>
      <c r="F140" s="10" t="s">
        <v>12</v>
      </c>
      <c r="G140" s="202" t="s">
        <v>43</v>
      </c>
      <c r="H140" s="11" t="s">
        <v>47</v>
      </c>
      <c r="I140" s="203" t="s">
        <v>1003</v>
      </c>
      <c r="J140" s="17">
        <v>4725</v>
      </c>
      <c r="K140" s="50">
        <f>SUM(K132,J140)</f>
        <v>267245</v>
      </c>
    </row>
    <row r="141" spans="1:11" ht="21" customHeight="1" x14ac:dyDescent="0.3">
      <c r="A141" s="189"/>
      <c r="B141" s="7"/>
      <c r="C141" s="8"/>
      <c r="D141" s="46" t="s">
        <v>75</v>
      </c>
      <c r="E141" s="9" t="s">
        <v>21</v>
      </c>
      <c r="F141" s="10" t="s">
        <v>12</v>
      </c>
      <c r="G141" s="214"/>
      <c r="H141" s="11" t="s">
        <v>56</v>
      </c>
      <c r="I141" s="193"/>
      <c r="J141" s="12"/>
      <c r="K141" s="47"/>
    </row>
    <row r="142" spans="1:11" ht="21" customHeight="1" x14ac:dyDescent="0.3">
      <c r="A142" s="189"/>
      <c r="B142" s="7"/>
      <c r="C142" s="8"/>
      <c r="D142" s="7"/>
      <c r="E142" s="9" t="s">
        <v>4</v>
      </c>
      <c r="F142" s="10" t="s">
        <v>12</v>
      </c>
      <c r="G142" s="214"/>
      <c r="H142" s="11" t="s">
        <v>848</v>
      </c>
      <c r="I142" s="193"/>
      <c r="J142" s="12"/>
      <c r="K142" s="47"/>
    </row>
    <row r="143" spans="1:11" ht="21" customHeight="1" x14ac:dyDescent="0.3">
      <c r="A143" s="189"/>
      <c r="B143" s="7"/>
      <c r="C143" s="8"/>
      <c r="D143" s="9"/>
      <c r="E143" s="9" t="s">
        <v>5</v>
      </c>
      <c r="F143" s="10" t="s">
        <v>12</v>
      </c>
      <c r="G143" s="214"/>
      <c r="H143" s="11" t="s">
        <v>101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6</v>
      </c>
      <c r="F144" s="13" t="s">
        <v>14</v>
      </c>
      <c r="G144" s="214"/>
      <c r="H144" s="11" t="s">
        <v>848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7"/>
      <c r="E145" s="9" t="s">
        <v>7</v>
      </c>
      <c r="F145" s="10" t="s">
        <v>12</v>
      </c>
      <c r="G145" s="214"/>
      <c r="H145" s="11" t="s">
        <v>33</v>
      </c>
      <c r="I145" s="193"/>
      <c r="J145" s="12"/>
      <c r="K145" s="47"/>
    </row>
    <row r="146" spans="1:11" ht="21" customHeight="1" thickBot="1" x14ac:dyDescent="0.35">
      <c r="A146" s="201"/>
      <c r="B146" s="34"/>
      <c r="C146" s="19"/>
      <c r="D146" s="20"/>
      <c r="E146" s="20" t="s">
        <v>72</v>
      </c>
      <c r="F146" s="13" t="s">
        <v>14</v>
      </c>
      <c r="G146" s="214"/>
      <c r="H146" s="11" t="s">
        <v>68</v>
      </c>
      <c r="I146" s="204"/>
      <c r="J146" s="23"/>
      <c r="K146" s="51"/>
    </row>
    <row r="147" spans="1:11" ht="21" customHeight="1" thickTop="1" x14ac:dyDescent="0.3">
      <c r="A147" s="52"/>
      <c r="B147" s="40"/>
      <c r="C147" s="25"/>
      <c r="D147" s="26"/>
      <c r="E147" s="26"/>
      <c r="F147" s="26"/>
      <c r="G147" s="26"/>
      <c r="H147" s="27"/>
      <c r="I147" s="26"/>
      <c r="J147" s="28"/>
      <c r="K147" s="53"/>
    </row>
    <row r="148" spans="1:11" ht="21" customHeight="1" x14ac:dyDescent="0.35">
      <c r="A148" s="188">
        <v>19</v>
      </c>
      <c r="B148" s="4">
        <v>44931</v>
      </c>
      <c r="C148" s="5" t="s">
        <v>20</v>
      </c>
      <c r="D148" s="46" t="s">
        <v>1060</v>
      </c>
      <c r="E148" s="9" t="s">
        <v>317</v>
      </c>
      <c r="F148" s="10"/>
      <c r="G148" s="202" t="s">
        <v>43</v>
      </c>
      <c r="H148" s="11"/>
      <c r="I148" s="203" t="s">
        <v>18</v>
      </c>
      <c r="J148" s="17">
        <v>2663</v>
      </c>
      <c r="K148" s="50">
        <f>SUM(K140,J148)</f>
        <v>269908</v>
      </c>
    </row>
    <row r="149" spans="1:11" ht="21" customHeight="1" x14ac:dyDescent="0.3">
      <c r="A149" s="189"/>
      <c r="B149" s="7"/>
      <c r="C149" s="8"/>
      <c r="D149" s="46" t="s">
        <v>762</v>
      </c>
      <c r="E149" s="9" t="s">
        <v>21</v>
      </c>
      <c r="F149" s="10" t="s">
        <v>12</v>
      </c>
      <c r="G149" s="214"/>
      <c r="H149" s="11" t="s">
        <v>47</v>
      </c>
      <c r="I149" s="193"/>
      <c r="J149" s="12"/>
      <c r="K149" s="47"/>
    </row>
    <row r="150" spans="1:11" ht="21" customHeight="1" x14ac:dyDescent="0.3">
      <c r="A150" s="189"/>
      <c r="B150" s="7"/>
      <c r="C150" s="8"/>
      <c r="D150" s="7"/>
      <c r="E150" s="9" t="s">
        <v>4</v>
      </c>
      <c r="F150" s="10" t="s">
        <v>12</v>
      </c>
      <c r="G150" s="214"/>
      <c r="H150" s="11" t="s">
        <v>56</v>
      </c>
      <c r="I150" s="193"/>
      <c r="J150" s="12"/>
      <c r="K150" s="47"/>
    </row>
    <row r="151" spans="1:11" ht="21" customHeight="1" x14ac:dyDescent="0.3">
      <c r="A151" s="189"/>
      <c r="B151" s="7"/>
      <c r="C151" s="8"/>
      <c r="D151" s="9"/>
      <c r="E151" s="9" t="s">
        <v>5</v>
      </c>
      <c r="F151" s="10" t="s">
        <v>12</v>
      </c>
      <c r="G151" s="214"/>
      <c r="H151" s="11" t="s">
        <v>848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6</v>
      </c>
      <c r="F152" s="13" t="s">
        <v>14</v>
      </c>
      <c r="G152" s="214"/>
      <c r="H152" s="11" t="s">
        <v>56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7"/>
      <c r="E153" s="9" t="s">
        <v>7</v>
      </c>
      <c r="F153" s="10" t="s">
        <v>12</v>
      </c>
      <c r="G153" s="214"/>
      <c r="H153" s="11" t="s">
        <v>775</v>
      </c>
      <c r="I153" s="193"/>
      <c r="J153" s="12"/>
      <c r="K153" s="47"/>
    </row>
    <row r="154" spans="1:11" ht="21" customHeight="1" thickBot="1" x14ac:dyDescent="0.35">
      <c r="A154" s="201"/>
      <c r="B154" s="34"/>
      <c r="C154" s="19"/>
      <c r="D154" s="20"/>
      <c r="E154" s="20" t="s">
        <v>72</v>
      </c>
      <c r="F154" s="10" t="s">
        <v>12</v>
      </c>
      <c r="G154" s="214"/>
      <c r="H154" s="11" t="s">
        <v>68</v>
      </c>
      <c r="I154" s="204"/>
      <c r="J154" s="23"/>
      <c r="K154" s="51"/>
    </row>
    <row r="155" spans="1:11" ht="21" customHeight="1" thickTop="1" x14ac:dyDescent="0.3">
      <c r="A155" s="52"/>
      <c r="B155" s="40"/>
      <c r="C155" s="25"/>
      <c r="D155" s="26"/>
      <c r="E155" s="26"/>
      <c r="F155" s="26"/>
      <c r="G155" s="26"/>
      <c r="H155" s="27"/>
      <c r="I155" s="26"/>
      <c r="J155" s="28"/>
      <c r="K155" s="53"/>
    </row>
    <row r="156" spans="1:11" ht="21" customHeight="1" x14ac:dyDescent="0.35">
      <c r="A156" s="188">
        <v>20</v>
      </c>
      <c r="B156" s="4">
        <v>44932</v>
      </c>
      <c r="C156" s="5" t="s">
        <v>104</v>
      </c>
      <c r="D156" s="46" t="s">
        <v>1088</v>
      </c>
      <c r="E156" s="9" t="s">
        <v>317</v>
      </c>
      <c r="F156" s="10"/>
      <c r="G156" s="205" t="s">
        <v>32</v>
      </c>
      <c r="H156" s="11"/>
      <c r="I156" s="203" t="s">
        <v>1031</v>
      </c>
      <c r="J156" s="17">
        <v>40707</v>
      </c>
      <c r="K156" s="50">
        <f>SUM(K148,J156)</f>
        <v>310615</v>
      </c>
    </row>
    <row r="157" spans="1:11" ht="21" customHeight="1" x14ac:dyDescent="0.3">
      <c r="A157" s="189"/>
      <c r="B157" s="7"/>
      <c r="C157" s="8"/>
      <c r="D157" s="46"/>
      <c r="E157" s="9" t="s">
        <v>21</v>
      </c>
      <c r="F157" s="10"/>
      <c r="G157" s="196"/>
      <c r="H157" s="11"/>
      <c r="I157" s="193"/>
      <c r="J157" s="12"/>
      <c r="K157" s="47"/>
    </row>
    <row r="158" spans="1:11" ht="21" customHeight="1" x14ac:dyDescent="0.3">
      <c r="A158" s="189"/>
      <c r="B158" s="7"/>
      <c r="C158" s="8"/>
      <c r="D158" s="7"/>
      <c r="E158" s="9" t="s">
        <v>4</v>
      </c>
      <c r="F158" s="10"/>
      <c r="G158" s="196"/>
      <c r="H158" s="11"/>
      <c r="I158" s="193"/>
      <c r="J158" s="12"/>
      <c r="K158" s="47"/>
    </row>
    <row r="159" spans="1:11" ht="21" customHeight="1" x14ac:dyDescent="0.3">
      <c r="A159" s="189"/>
      <c r="B159" s="7"/>
      <c r="C159" s="8"/>
      <c r="D159" s="9"/>
      <c r="E159" s="9" t="s">
        <v>5</v>
      </c>
      <c r="F159" s="13" t="s">
        <v>14</v>
      </c>
      <c r="G159" s="196"/>
      <c r="H159" s="11" t="s">
        <v>56</v>
      </c>
      <c r="I159" s="193"/>
      <c r="J159" s="12"/>
      <c r="K159" s="47"/>
    </row>
    <row r="160" spans="1:11" ht="21" customHeight="1" x14ac:dyDescent="0.3">
      <c r="A160" s="189"/>
      <c r="B160" s="7"/>
      <c r="C160" s="8"/>
      <c r="D160" s="9"/>
      <c r="E160" s="9" t="s">
        <v>6</v>
      </c>
      <c r="F160" s="13" t="s">
        <v>14</v>
      </c>
      <c r="G160" s="196"/>
      <c r="H160" s="11" t="s">
        <v>26</v>
      </c>
      <c r="I160" s="193"/>
      <c r="J160" s="12"/>
      <c r="K160" s="47"/>
    </row>
    <row r="161" spans="1:11" ht="21" customHeight="1" x14ac:dyDescent="0.3">
      <c r="A161" s="189"/>
      <c r="B161" s="7"/>
      <c r="C161" s="8"/>
      <c r="D161" s="7"/>
      <c r="E161" s="9" t="s">
        <v>7</v>
      </c>
      <c r="F161" s="13" t="s">
        <v>14</v>
      </c>
      <c r="G161" s="196"/>
      <c r="H161" s="11" t="s">
        <v>142</v>
      </c>
      <c r="I161" s="193"/>
      <c r="J161" s="12"/>
      <c r="K161" s="47"/>
    </row>
    <row r="162" spans="1:11" ht="21" customHeight="1" thickBot="1" x14ac:dyDescent="0.35">
      <c r="A162" s="201"/>
      <c r="B162" s="34"/>
      <c r="C162" s="19"/>
      <c r="D162" s="20"/>
      <c r="E162" s="20" t="s">
        <v>72</v>
      </c>
      <c r="F162" s="13" t="s">
        <v>14</v>
      </c>
      <c r="G162" s="211"/>
      <c r="H162" s="11" t="s">
        <v>68</v>
      </c>
      <c r="I162" s="204"/>
      <c r="J162" s="23"/>
      <c r="K162" s="51"/>
    </row>
    <row r="163" spans="1:11" ht="21" customHeight="1" thickTop="1" x14ac:dyDescent="0.3">
      <c r="A163" s="52"/>
      <c r="B163" s="40"/>
      <c r="C163" s="25"/>
      <c r="D163" s="26"/>
      <c r="E163" s="26"/>
      <c r="F163" s="26"/>
      <c r="G163" s="26"/>
      <c r="H163" s="27"/>
      <c r="I163" s="26"/>
      <c r="J163" s="28"/>
      <c r="K163" s="53"/>
    </row>
    <row r="164" spans="1:11" ht="21" customHeight="1" x14ac:dyDescent="0.35">
      <c r="A164" s="188">
        <v>21</v>
      </c>
      <c r="B164" s="4">
        <v>44932</v>
      </c>
      <c r="C164" s="5" t="s">
        <v>35</v>
      </c>
      <c r="D164" s="46" t="s">
        <v>1073</v>
      </c>
      <c r="E164" s="9" t="s">
        <v>317</v>
      </c>
      <c r="F164" s="10"/>
      <c r="G164" s="202" t="s">
        <v>43</v>
      </c>
      <c r="H164" s="11"/>
      <c r="I164" s="203" t="s">
        <v>938</v>
      </c>
      <c r="J164" s="17">
        <v>9110</v>
      </c>
      <c r="K164" s="50">
        <f>SUM(K156,J164)</f>
        <v>319725</v>
      </c>
    </row>
    <row r="165" spans="1:11" ht="21" customHeight="1" x14ac:dyDescent="0.3">
      <c r="A165" s="189"/>
      <c r="B165" s="7"/>
      <c r="C165" s="8"/>
      <c r="D165" s="46" t="s">
        <v>1074</v>
      </c>
      <c r="E165" s="9" t="s">
        <v>21</v>
      </c>
      <c r="F165" s="13" t="s">
        <v>14</v>
      </c>
      <c r="G165" s="214"/>
      <c r="H165" s="11" t="s">
        <v>1089</v>
      </c>
      <c r="I165" s="193"/>
      <c r="J165" s="12"/>
      <c r="K165" s="47"/>
    </row>
    <row r="166" spans="1:11" ht="21" customHeight="1" x14ac:dyDescent="0.3">
      <c r="A166" s="189"/>
      <c r="B166" s="7"/>
      <c r="C166" s="8"/>
      <c r="D166" s="7"/>
      <c r="E166" s="9" t="s">
        <v>4</v>
      </c>
      <c r="F166" s="10" t="s">
        <v>12</v>
      </c>
      <c r="G166" s="214"/>
      <c r="H166" s="11" t="s">
        <v>52</v>
      </c>
      <c r="I166" s="193"/>
      <c r="J166" s="12"/>
      <c r="K166" s="47"/>
    </row>
    <row r="167" spans="1:11" ht="21" customHeight="1" x14ac:dyDescent="0.3">
      <c r="A167" s="189"/>
      <c r="B167" s="7"/>
      <c r="C167" s="8"/>
      <c r="D167" s="9"/>
      <c r="E167" s="9" t="s">
        <v>5</v>
      </c>
      <c r="F167" s="13" t="s">
        <v>14</v>
      </c>
      <c r="G167" s="214"/>
      <c r="H167" s="11" t="s">
        <v>1090</v>
      </c>
      <c r="I167" s="193"/>
      <c r="J167" s="12"/>
      <c r="K167" s="47"/>
    </row>
    <row r="168" spans="1:11" ht="21" customHeight="1" x14ac:dyDescent="0.3">
      <c r="A168" s="189"/>
      <c r="B168" s="7"/>
      <c r="C168" s="8"/>
      <c r="D168" s="9"/>
      <c r="E168" s="9" t="s">
        <v>6</v>
      </c>
      <c r="F168" s="10" t="s">
        <v>12</v>
      </c>
      <c r="G168" s="214"/>
      <c r="H168" s="11" t="s">
        <v>52</v>
      </c>
      <c r="I168" s="193"/>
      <c r="J168" s="12"/>
      <c r="K168" s="47"/>
    </row>
    <row r="169" spans="1:11" ht="21" customHeight="1" x14ac:dyDescent="0.3">
      <c r="A169" s="189"/>
      <c r="B169" s="7"/>
      <c r="C169" s="8"/>
      <c r="D169" s="7"/>
      <c r="E169" s="9" t="s">
        <v>7</v>
      </c>
      <c r="F169" s="10" t="s">
        <v>12</v>
      </c>
      <c r="G169" s="214"/>
      <c r="H169" s="11" t="s">
        <v>65</v>
      </c>
      <c r="I169" s="193"/>
      <c r="J169" s="12"/>
      <c r="K169" s="47"/>
    </row>
    <row r="170" spans="1:11" ht="21" customHeight="1" thickBot="1" x14ac:dyDescent="0.35">
      <c r="A170" s="201"/>
      <c r="B170" s="34"/>
      <c r="C170" s="19"/>
      <c r="D170" s="20"/>
      <c r="E170" s="20" t="s">
        <v>72</v>
      </c>
      <c r="F170" s="13" t="s">
        <v>14</v>
      </c>
      <c r="G170" s="214"/>
      <c r="H170" s="11" t="s">
        <v>55</v>
      </c>
      <c r="I170" s="204"/>
      <c r="J170" s="23"/>
      <c r="K170" s="51"/>
    </row>
    <row r="171" spans="1:11" ht="21" customHeight="1" thickTop="1" x14ac:dyDescent="0.3">
      <c r="A171" s="52"/>
      <c r="B171" s="40"/>
      <c r="C171" s="25"/>
      <c r="D171" s="26"/>
      <c r="E171" s="26"/>
      <c r="F171" s="26"/>
      <c r="G171" s="26"/>
      <c r="H171" s="27"/>
      <c r="I171" s="26"/>
      <c r="J171" s="28"/>
      <c r="K171" s="53"/>
    </row>
    <row r="172" spans="1:11" ht="21" customHeight="1" x14ac:dyDescent="0.35">
      <c r="A172" s="188">
        <v>22</v>
      </c>
      <c r="B172" s="4">
        <v>44932</v>
      </c>
      <c r="C172" s="5" t="s">
        <v>23</v>
      </c>
      <c r="D172" s="46" t="s">
        <v>1091</v>
      </c>
      <c r="E172" s="9" t="s">
        <v>317</v>
      </c>
      <c r="F172" s="10"/>
      <c r="G172" s="205" t="s">
        <v>32</v>
      </c>
      <c r="H172" s="11"/>
      <c r="I172" s="203" t="s">
        <v>629</v>
      </c>
      <c r="J172" s="17">
        <v>43937</v>
      </c>
      <c r="K172" s="50">
        <f>SUM(K164,J172)</f>
        <v>363662</v>
      </c>
    </row>
    <row r="173" spans="1:11" ht="21" customHeight="1" x14ac:dyDescent="0.3">
      <c r="A173" s="189"/>
      <c r="B173" s="7"/>
      <c r="C173" s="8"/>
      <c r="D173" s="46" t="s">
        <v>1092</v>
      </c>
      <c r="E173" s="9" t="s">
        <v>21</v>
      </c>
      <c r="F173" s="13"/>
      <c r="G173" s="196"/>
      <c r="H173" s="11"/>
      <c r="I173" s="193"/>
      <c r="J173" s="12"/>
      <c r="K173" s="47"/>
    </row>
    <row r="174" spans="1:11" ht="21" customHeight="1" x14ac:dyDescent="0.3">
      <c r="A174" s="189"/>
      <c r="B174" s="7"/>
      <c r="C174" s="8"/>
      <c r="D174" s="7"/>
      <c r="E174" s="9" t="s">
        <v>4</v>
      </c>
      <c r="F174" s="10"/>
      <c r="G174" s="196"/>
      <c r="H174" s="11"/>
      <c r="I174" s="193"/>
      <c r="J174" s="12"/>
      <c r="K174" s="47"/>
    </row>
    <row r="175" spans="1:11" ht="21" customHeight="1" x14ac:dyDescent="0.3">
      <c r="A175" s="189"/>
      <c r="B175" s="7"/>
      <c r="C175" s="8"/>
      <c r="D175" s="9"/>
      <c r="E175" s="9" t="s">
        <v>5</v>
      </c>
      <c r="F175" s="13" t="s">
        <v>14</v>
      </c>
      <c r="G175" s="196"/>
      <c r="H175" s="11" t="s">
        <v>28</v>
      </c>
      <c r="I175" s="193"/>
      <c r="J175" s="12"/>
      <c r="K175" s="47"/>
    </row>
    <row r="176" spans="1:11" ht="21" customHeight="1" x14ac:dyDescent="0.3">
      <c r="A176" s="189"/>
      <c r="B176" s="7"/>
      <c r="C176" s="8"/>
      <c r="D176" s="9"/>
      <c r="E176" s="9" t="s">
        <v>6</v>
      </c>
      <c r="F176" s="13" t="s">
        <v>14</v>
      </c>
      <c r="G176" s="196"/>
      <c r="H176" s="11" t="s">
        <v>144</v>
      </c>
      <c r="I176" s="193"/>
      <c r="J176" s="12"/>
      <c r="K176" s="47"/>
    </row>
    <row r="177" spans="1:11" ht="21" customHeight="1" x14ac:dyDescent="0.3">
      <c r="A177" s="189"/>
      <c r="B177" s="7"/>
      <c r="C177" s="8"/>
      <c r="D177" s="7"/>
      <c r="E177" s="9" t="s">
        <v>7</v>
      </c>
      <c r="F177" s="13" t="s">
        <v>14</v>
      </c>
      <c r="G177" s="196"/>
      <c r="H177" s="11" t="s">
        <v>88</v>
      </c>
      <c r="I177" s="193"/>
      <c r="J177" s="12"/>
      <c r="K177" s="47"/>
    </row>
    <row r="178" spans="1:11" ht="21" customHeight="1" thickBot="1" x14ac:dyDescent="0.35">
      <c r="A178" s="201"/>
      <c r="B178" s="34"/>
      <c r="C178" s="19"/>
      <c r="D178" s="20"/>
      <c r="E178" s="20" t="s">
        <v>72</v>
      </c>
      <c r="F178" s="13" t="s">
        <v>14</v>
      </c>
      <c r="G178" s="211"/>
      <c r="H178" s="11" t="s">
        <v>55</v>
      </c>
      <c r="I178" s="204"/>
      <c r="J178" s="23"/>
      <c r="K178" s="51"/>
    </row>
    <row r="179" spans="1:11" ht="21" customHeight="1" thickTop="1" x14ac:dyDescent="0.3">
      <c r="A179" s="52"/>
      <c r="B179" s="40"/>
      <c r="C179" s="25"/>
      <c r="D179" s="26"/>
      <c r="E179" s="26"/>
      <c r="F179" s="26"/>
      <c r="G179" s="26"/>
      <c r="H179" s="27"/>
      <c r="I179" s="26"/>
      <c r="J179" s="28"/>
      <c r="K179" s="53"/>
    </row>
    <row r="180" spans="1:11" ht="21" customHeight="1" x14ac:dyDescent="0.35">
      <c r="A180" s="188">
        <v>23</v>
      </c>
      <c r="B180" s="4">
        <v>44933</v>
      </c>
      <c r="C180" s="5" t="s">
        <v>20</v>
      </c>
      <c r="D180" s="46" t="s">
        <v>1093</v>
      </c>
      <c r="E180" s="9" t="s">
        <v>317</v>
      </c>
      <c r="F180" s="10"/>
      <c r="G180" s="202" t="s">
        <v>43</v>
      </c>
      <c r="H180" s="11"/>
      <c r="I180" s="203" t="s">
        <v>1003</v>
      </c>
      <c r="J180" s="17">
        <v>6673</v>
      </c>
      <c r="K180" s="50">
        <f>SUM(K172,J180)</f>
        <v>370335</v>
      </c>
    </row>
    <row r="181" spans="1:11" ht="21" customHeight="1" x14ac:dyDescent="0.3">
      <c r="A181" s="189"/>
      <c r="B181" s="7"/>
      <c r="C181" s="8"/>
      <c r="D181" s="46" t="s">
        <v>964</v>
      </c>
      <c r="E181" s="9" t="s">
        <v>21</v>
      </c>
      <c r="F181" s="13"/>
      <c r="G181" s="214"/>
      <c r="H181" s="11"/>
      <c r="I181" s="193"/>
      <c r="J181" s="12"/>
      <c r="K181" s="47"/>
    </row>
    <row r="182" spans="1:11" ht="21" customHeight="1" x14ac:dyDescent="0.3">
      <c r="A182" s="189"/>
      <c r="B182" s="7"/>
      <c r="C182" s="8"/>
      <c r="D182" s="7"/>
      <c r="E182" s="9" t="s">
        <v>4</v>
      </c>
      <c r="F182" s="13" t="s">
        <v>14</v>
      </c>
      <c r="G182" s="214"/>
      <c r="H182" s="11" t="s">
        <v>88</v>
      </c>
      <c r="I182" s="193"/>
      <c r="J182" s="12"/>
      <c r="K182" s="47"/>
    </row>
    <row r="183" spans="1:11" ht="21" customHeight="1" x14ac:dyDescent="0.3">
      <c r="A183" s="189"/>
      <c r="B183" s="7"/>
      <c r="C183" s="8"/>
      <c r="D183" s="9"/>
      <c r="E183" s="9" t="s">
        <v>5</v>
      </c>
      <c r="F183" s="10" t="s">
        <v>12</v>
      </c>
      <c r="G183" s="214"/>
      <c r="H183" s="11" t="s">
        <v>13</v>
      </c>
      <c r="I183" s="193"/>
      <c r="J183" s="12"/>
      <c r="K183" s="47"/>
    </row>
    <row r="184" spans="1:11" ht="21" customHeight="1" x14ac:dyDescent="0.3">
      <c r="A184" s="189"/>
      <c r="B184" s="7"/>
      <c r="C184" s="8"/>
      <c r="D184" s="9"/>
      <c r="E184" s="9" t="s">
        <v>6</v>
      </c>
      <c r="F184" s="10" t="s">
        <v>12</v>
      </c>
      <c r="G184" s="214"/>
      <c r="H184" s="11" t="s">
        <v>617</v>
      </c>
      <c r="I184" s="193"/>
      <c r="J184" s="12"/>
      <c r="K184" s="47"/>
    </row>
    <row r="185" spans="1:11" ht="21" customHeight="1" x14ac:dyDescent="0.3">
      <c r="A185" s="189"/>
      <c r="B185" s="7"/>
      <c r="C185" s="8"/>
      <c r="D185" s="7"/>
      <c r="E185" s="9" t="s">
        <v>7</v>
      </c>
      <c r="F185" s="13" t="s">
        <v>14</v>
      </c>
      <c r="G185" s="214"/>
      <c r="H185" s="11" t="s">
        <v>25</v>
      </c>
      <c r="I185" s="193"/>
      <c r="J185" s="12"/>
      <c r="K185" s="47"/>
    </row>
    <row r="186" spans="1:11" ht="21" customHeight="1" thickBot="1" x14ac:dyDescent="0.35">
      <c r="A186" s="201"/>
      <c r="B186" s="34"/>
      <c r="C186" s="19"/>
      <c r="D186" s="20"/>
      <c r="E186" s="20" t="s">
        <v>72</v>
      </c>
      <c r="F186" s="10" t="s">
        <v>12</v>
      </c>
      <c r="G186" s="214"/>
      <c r="H186" s="11" t="s">
        <v>68</v>
      </c>
      <c r="I186" s="204"/>
      <c r="J186" s="23"/>
      <c r="K186" s="51"/>
    </row>
    <row r="187" spans="1:11" ht="21" customHeight="1" thickTop="1" x14ac:dyDescent="0.3">
      <c r="A187" s="52"/>
      <c r="B187" s="40"/>
      <c r="C187" s="25"/>
      <c r="D187" s="26"/>
      <c r="E187" s="26"/>
      <c r="F187" s="26"/>
      <c r="G187" s="26"/>
      <c r="H187" s="27"/>
      <c r="I187" s="26"/>
      <c r="J187" s="28"/>
      <c r="K187" s="53"/>
    </row>
    <row r="188" spans="1:11" ht="21" customHeight="1" x14ac:dyDescent="0.35">
      <c r="A188" s="188">
        <v>24</v>
      </c>
      <c r="B188" s="4">
        <v>44933</v>
      </c>
      <c r="C188" s="5" t="s">
        <v>66</v>
      </c>
      <c r="D188" s="46" t="s">
        <v>1094</v>
      </c>
      <c r="E188" s="9" t="s">
        <v>317</v>
      </c>
      <c r="F188" s="10"/>
      <c r="G188" s="202" t="s">
        <v>43</v>
      </c>
      <c r="H188" s="11"/>
      <c r="I188" s="203" t="s">
        <v>1003</v>
      </c>
      <c r="J188" s="17">
        <v>5573</v>
      </c>
      <c r="K188" s="50">
        <f>SUM(K180,J188)</f>
        <v>375908</v>
      </c>
    </row>
    <row r="189" spans="1:11" ht="21" customHeight="1" x14ac:dyDescent="0.3">
      <c r="A189" s="189"/>
      <c r="B189" s="7"/>
      <c r="C189" s="8"/>
      <c r="D189" s="46" t="s">
        <v>654</v>
      </c>
      <c r="E189" s="9" t="s">
        <v>21</v>
      </c>
      <c r="F189" s="13"/>
      <c r="G189" s="214"/>
      <c r="H189" s="11"/>
      <c r="I189" s="193"/>
      <c r="J189" s="12"/>
      <c r="K189" s="47"/>
    </row>
    <row r="190" spans="1:11" ht="21" customHeight="1" x14ac:dyDescent="0.3">
      <c r="A190" s="189"/>
      <c r="B190" s="7"/>
      <c r="C190" s="8"/>
      <c r="D190" s="7"/>
      <c r="E190" s="9" t="s">
        <v>4</v>
      </c>
      <c r="F190" s="13" t="s">
        <v>14</v>
      </c>
      <c r="G190" s="214"/>
      <c r="H190" s="11" t="s">
        <v>65</v>
      </c>
      <c r="I190" s="193"/>
      <c r="J190" s="12"/>
      <c r="K190" s="47"/>
    </row>
    <row r="191" spans="1:11" ht="21" customHeight="1" x14ac:dyDescent="0.3">
      <c r="A191" s="189"/>
      <c r="B191" s="7"/>
      <c r="C191" s="8"/>
      <c r="D191" s="9"/>
      <c r="E191" s="9" t="s">
        <v>5</v>
      </c>
      <c r="F191" s="13" t="s">
        <v>14</v>
      </c>
      <c r="G191" s="214"/>
      <c r="H191" s="11" t="s">
        <v>47</v>
      </c>
      <c r="I191" s="193"/>
      <c r="J191" s="12"/>
      <c r="K191" s="47"/>
    </row>
    <row r="192" spans="1:11" ht="21" customHeight="1" x14ac:dyDescent="0.3">
      <c r="A192" s="189"/>
      <c r="B192" s="7"/>
      <c r="C192" s="8"/>
      <c r="D192" s="9"/>
      <c r="E192" s="9" t="s">
        <v>6</v>
      </c>
      <c r="F192" s="10" t="s">
        <v>12</v>
      </c>
      <c r="G192" s="214"/>
      <c r="H192" s="11" t="s">
        <v>88</v>
      </c>
      <c r="I192" s="193"/>
      <c r="J192" s="12"/>
      <c r="K192" s="47"/>
    </row>
    <row r="193" spans="1:11" ht="21" customHeight="1" x14ac:dyDescent="0.3">
      <c r="A193" s="189"/>
      <c r="B193" s="7"/>
      <c r="C193" s="8"/>
      <c r="D193" s="7"/>
      <c r="E193" s="9" t="s">
        <v>7</v>
      </c>
      <c r="F193" s="10" t="s">
        <v>12</v>
      </c>
      <c r="G193" s="214"/>
      <c r="H193" s="11" t="s">
        <v>13</v>
      </c>
      <c r="I193" s="193"/>
      <c r="J193" s="12"/>
      <c r="K193" s="47"/>
    </row>
    <row r="194" spans="1:11" ht="21" customHeight="1" thickBot="1" x14ac:dyDescent="0.35">
      <c r="A194" s="201"/>
      <c r="B194" s="34"/>
      <c r="C194" s="19"/>
      <c r="D194" s="20"/>
      <c r="E194" s="20" t="s">
        <v>72</v>
      </c>
      <c r="F194" s="10" t="s">
        <v>12</v>
      </c>
      <c r="G194" s="214"/>
      <c r="H194" s="11" t="s">
        <v>68</v>
      </c>
      <c r="I194" s="204"/>
      <c r="J194" s="23"/>
      <c r="K194" s="51"/>
    </row>
    <row r="195" spans="1:11" ht="21" customHeight="1" thickTop="1" x14ac:dyDescent="0.3">
      <c r="A195" s="52"/>
      <c r="B195" s="40"/>
      <c r="C195" s="25"/>
      <c r="D195" s="26"/>
      <c r="E195" s="26"/>
      <c r="F195" s="26"/>
      <c r="G195" s="26"/>
      <c r="H195" s="27"/>
      <c r="I195" s="26"/>
      <c r="J195" s="28"/>
      <c r="K195" s="53"/>
    </row>
    <row r="196" spans="1:11" ht="21" customHeight="1" x14ac:dyDescent="0.35">
      <c r="A196" s="188">
        <v>25</v>
      </c>
      <c r="B196" s="4">
        <v>44933</v>
      </c>
      <c r="C196" s="5" t="s">
        <v>66</v>
      </c>
      <c r="D196" s="46" t="s">
        <v>1095</v>
      </c>
      <c r="E196" s="9" t="s">
        <v>317</v>
      </c>
      <c r="F196" s="10"/>
      <c r="G196" s="205" t="s">
        <v>32</v>
      </c>
      <c r="H196" s="11"/>
      <c r="I196" s="203" t="s">
        <v>938</v>
      </c>
      <c r="J196" s="17">
        <v>21835</v>
      </c>
      <c r="K196" s="50">
        <f>SUM(K188,J196)</f>
        <v>397743</v>
      </c>
    </row>
    <row r="197" spans="1:11" ht="21" customHeight="1" x14ac:dyDescent="0.3">
      <c r="A197" s="189"/>
      <c r="B197" s="7"/>
      <c r="C197" s="8"/>
      <c r="D197" s="46" t="s">
        <v>1096</v>
      </c>
      <c r="E197" s="9" t="s">
        <v>21</v>
      </c>
      <c r="F197" s="13" t="s">
        <v>14</v>
      </c>
      <c r="G197" s="196"/>
      <c r="H197" s="11" t="s">
        <v>93</v>
      </c>
      <c r="I197" s="193"/>
      <c r="J197" s="12"/>
      <c r="K197" s="47"/>
    </row>
    <row r="198" spans="1:11" ht="21" customHeight="1" x14ac:dyDescent="0.3">
      <c r="A198" s="189"/>
      <c r="B198" s="7"/>
      <c r="C198" s="8"/>
      <c r="D198" s="7"/>
      <c r="E198" s="9" t="s">
        <v>4</v>
      </c>
      <c r="F198" s="10" t="s">
        <v>12</v>
      </c>
      <c r="G198" s="196"/>
      <c r="H198" s="11" t="s">
        <v>48</v>
      </c>
      <c r="I198" s="193"/>
      <c r="J198" s="12"/>
      <c r="K198" s="47"/>
    </row>
    <row r="199" spans="1:11" ht="21" customHeight="1" x14ac:dyDescent="0.3">
      <c r="A199" s="189"/>
      <c r="B199" s="7"/>
      <c r="C199" s="8"/>
      <c r="D199" s="9"/>
      <c r="E199" s="9" t="s">
        <v>5</v>
      </c>
      <c r="F199" s="10" t="s">
        <v>12</v>
      </c>
      <c r="G199" s="196"/>
      <c r="H199" s="11" t="s">
        <v>68</v>
      </c>
      <c r="I199" s="193"/>
      <c r="J199" s="12"/>
      <c r="K199" s="47"/>
    </row>
    <row r="200" spans="1:11" ht="21" customHeight="1" x14ac:dyDescent="0.3">
      <c r="A200" s="189"/>
      <c r="B200" s="7"/>
      <c r="C200" s="8"/>
      <c r="D200" s="9"/>
      <c r="E200" s="9" t="s">
        <v>6</v>
      </c>
      <c r="F200" s="13" t="s">
        <v>14</v>
      </c>
      <c r="G200" s="196"/>
      <c r="H200" s="11" t="s">
        <v>48</v>
      </c>
      <c r="I200" s="193"/>
      <c r="J200" s="12"/>
      <c r="K200" s="47"/>
    </row>
    <row r="201" spans="1:11" ht="21" customHeight="1" x14ac:dyDescent="0.3">
      <c r="A201" s="189"/>
      <c r="B201" s="7"/>
      <c r="C201" s="8"/>
      <c r="D201" s="7"/>
      <c r="E201" s="9" t="s">
        <v>7</v>
      </c>
      <c r="F201" s="13" t="s">
        <v>14</v>
      </c>
      <c r="G201" s="196"/>
      <c r="H201" s="11" t="s">
        <v>93</v>
      </c>
      <c r="I201" s="193"/>
      <c r="J201" s="12"/>
      <c r="K201" s="47"/>
    </row>
    <row r="202" spans="1:11" ht="21" customHeight="1" thickBot="1" x14ac:dyDescent="0.35">
      <c r="A202" s="201"/>
      <c r="B202" s="34"/>
      <c r="C202" s="19"/>
      <c r="D202" s="20"/>
      <c r="E202" s="20" t="s">
        <v>72</v>
      </c>
      <c r="F202" s="13" t="s">
        <v>14</v>
      </c>
      <c r="G202" s="211"/>
      <c r="H202" s="11" t="s">
        <v>55</v>
      </c>
      <c r="I202" s="204"/>
      <c r="J202" s="23"/>
      <c r="K202" s="51"/>
    </row>
    <row r="203" spans="1:11" ht="21" customHeight="1" thickTop="1" x14ac:dyDescent="0.3">
      <c r="A203" s="52"/>
      <c r="B203" s="40"/>
      <c r="C203" s="25"/>
      <c r="D203" s="26"/>
      <c r="E203" s="26"/>
      <c r="F203" s="26"/>
      <c r="G203" s="26"/>
      <c r="H203" s="27"/>
      <c r="I203" s="26"/>
      <c r="J203" s="28"/>
      <c r="K203" s="53"/>
    </row>
    <row r="204" spans="1:11" ht="21" customHeight="1" x14ac:dyDescent="0.35">
      <c r="A204" s="188">
        <v>26</v>
      </c>
      <c r="B204" s="4">
        <v>44934</v>
      </c>
      <c r="C204" s="5" t="s">
        <v>104</v>
      </c>
      <c r="D204" s="46" t="s">
        <v>1097</v>
      </c>
      <c r="E204" s="9" t="s">
        <v>317</v>
      </c>
      <c r="F204" s="10"/>
      <c r="G204" s="202" t="s">
        <v>43</v>
      </c>
      <c r="H204" s="11"/>
      <c r="I204" s="228" t="s">
        <v>1098</v>
      </c>
      <c r="J204" s="17">
        <v>5562</v>
      </c>
      <c r="K204" s="50">
        <f>SUM(K196,J204)</f>
        <v>403305</v>
      </c>
    </row>
    <row r="205" spans="1:11" ht="21" customHeight="1" x14ac:dyDescent="0.3">
      <c r="A205" s="189"/>
      <c r="B205" s="7"/>
      <c r="C205" s="8"/>
      <c r="D205" s="46" t="s">
        <v>87</v>
      </c>
      <c r="E205" s="9" t="s">
        <v>21</v>
      </c>
      <c r="F205" s="10" t="s">
        <v>12</v>
      </c>
      <c r="G205" s="214"/>
      <c r="H205" s="11" t="s">
        <v>88</v>
      </c>
      <c r="I205" s="229"/>
      <c r="J205" s="12"/>
      <c r="K205" s="47"/>
    </row>
    <row r="206" spans="1:11" ht="21" customHeight="1" x14ac:dyDescent="0.3">
      <c r="A206" s="189"/>
      <c r="B206" s="7"/>
      <c r="C206" s="8"/>
      <c r="D206" s="7"/>
      <c r="E206" s="9" t="s">
        <v>4</v>
      </c>
      <c r="F206" s="13" t="s">
        <v>14</v>
      </c>
      <c r="G206" s="214"/>
      <c r="H206" s="11" t="s">
        <v>47</v>
      </c>
      <c r="I206" s="229"/>
      <c r="J206" s="12"/>
      <c r="K206" s="47"/>
    </row>
    <row r="207" spans="1:11" ht="21" customHeight="1" x14ac:dyDescent="0.3">
      <c r="A207" s="189"/>
      <c r="B207" s="7"/>
      <c r="C207" s="8"/>
      <c r="D207" s="9"/>
      <c r="E207" s="9" t="s">
        <v>5</v>
      </c>
      <c r="F207" s="10" t="s">
        <v>12</v>
      </c>
      <c r="G207" s="214"/>
      <c r="H207" s="11" t="s">
        <v>88</v>
      </c>
      <c r="I207" s="229"/>
      <c r="J207" s="12"/>
      <c r="K207" s="47"/>
    </row>
    <row r="208" spans="1:11" ht="21" customHeight="1" x14ac:dyDescent="0.3">
      <c r="A208" s="189"/>
      <c r="B208" s="7"/>
      <c r="C208" s="8"/>
      <c r="D208" s="9"/>
      <c r="E208" s="9" t="s">
        <v>6</v>
      </c>
      <c r="F208" s="10" t="s">
        <v>12</v>
      </c>
      <c r="G208" s="214"/>
      <c r="H208" s="11" t="s">
        <v>25</v>
      </c>
      <c r="I208" s="229"/>
      <c r="J208" s="12"/>
      <c r="K208" s="47"/>
    </row>
    <row r="209" spans="1:11" ht="21" customHeight="1" x14ac:dyDescent="0.3">
      <c r="A209" s="189"/>
      <c r="B209" s="7"/>
      <c r="C209" s="8"/>
      <c r="D209" s="7"/>
      <c r="E209" s="9" t="s">
        <v>7</v>
      </c>
      <c r="F209" s="10" t="s">
        <v>12</v>
      </c>
      <c r="G209" s="214"/>
      <c r="H209" s="11" t="s">
        <v>775</v>
      </c>
      <c r="I209" s="229"/>
      <c r="J209" s="12"/>
      <c r="K209" s="47"/>
    </row>
    <row r="210" spans="1:11" ht="21" customHeight="1" thickBot="1" x14ac:dyDescent="0.35">
      <c r="A210" s="201"/>
      <c r="B210" s="34"/>
      <c r="C210" s="19"/>
      <c r="D210" s="20"/>
      <c r="E210" s="20" t="s">
        <v>72</v>
      </c>
      <c r="F210" s="13" t="s">
        <v>14</v>
      </c>
      <c r="G210" s="214"/>
      <c r="H210" s="11" t="s">
        <v>68</v>
      </c>
      <c r="I210" s="230"/>
      <c r="J210" s="23"/>
      <c r="K210" s="51"/>
    </row>
    <row r="211" spans="1:11" ht="21" customHeight="1" thickTop="1" x14ac:dyDescent="0.3">
      <c r="A211" s="52"/>
      <c r="B211" s="40"/>
      <c r="C211" s="25"/>
      <c r="D211" s="26"/>
      <c r="E211" s="26"/>
      <c r="F211" s="26"/>
      <c r="G211" s="26"/>
      <c r="H211" s="27"/>
      <c r="I211" s="26"/>
      <c r="J211" s="28"/>
      <c r="K211" s="53"/>
    </row>
    <row r="212" spans="1:11" ht="21" customHeight="1" x14ac:dyDescent="0.35">
      <c r="A212" s="188">
        <v>27</v>
      </c>
      <c r="B212" s="4">
        <v>44934</v>
      </c>
      <c r="C212" s="5" t="s">
        <v>35</v>
      </c>
      <c r="D212" s="46" t="s">
        <v>1099</v>
      </c>
      <c r="E212" s="9" t="s">
        <v>317</v>
      </c>
      <c r="F212" s="10"/>
      <c r="G212" s="206" t="s">
        <v>38</v>
      </c>
      <c r="H212" s="11"/>
      <c r="I212" s="203" t="s">
        <v>18</v>
      </c>
      <c r="J212" s="17">
        <v>10264</v>
      </c>
      <c r="K212" s="50">
        <f>SUM(K204,J212)</f>
        <v>413569</v>
      </c>
    </row>
    <row r="213" spans="1:11" ht="21" customHeight="1" x14ac:dyDescent="0.3">
      <c r="A213" s="189"/>
      <c r="B213" s="7"/>
      <c r="C213" s="8"/>
      <c r="D213" s="46" t="s">
        <v>1100</v>
      </c>
      <c r="E213" s="9" t="s">
        <v>21</v>
      </c>
      <c r="F213" s="10"/>
      <c r="G213" s="212"/>
      <c r="H213" s="11"/>
      <c r="I213" s="193"/>
      <c r="J213" s="12"/>
      <c r="K213" s="47"/>
    </row>
    <row r="214" spans="1:11" ht="21" customHeight="1" x14ac:dyDescent="0.3">
      <c r="A214" s="189"/>
      <c r="B214" s="7"/>
      <c r="C214" s="8"/>
      <c r="D214" s="7"/>
      <c r="E214" s="9" t="s">
        <v>4</v>
      </c>
      <c r="F214" s="13"/>
      <c r="G214" s="212"/>
      <c r="H214" s="11"/>
      <c r="I214" s="193"/>
      <c r="J214" s="12"/>
      <c r="K214" s="47"/>
    </row>
    <row r="215" spans="1:11" ht="21" customHeight="1" x14ac:dyDescent="0.3">
      <c r="A215" s="189"/>
      <c r="B215" s="7"/>
      <c r="C215" s="8"/>
      <c r="D215" s="9"/>
      <c r="E215" s="9" t="s">
        <v>5</v>
      </c>
      <c r="F215" s="10" t="s">
        <v>12</v>
      </c>
      <c r="G215" s="212"/>
      <c r="H215" s="11" t="s">
        <v>56</v>
      </c>
      <c r="I215" s="193"/>
      <c r="J215" s="12"/>
      <c r="K215" s="47"/>
    </row>
    <row r="216" spans="1:11" ht="21" customHeight="1" x14ac:dyDescent="0.3">
      <c r="A216" s="189"/>
      <c r="B216" s="7"/>
      <c r="C216" s="8"/>
      <c r="D216" s="9"/>
      <c r="E216" s="9" t="s">
        <v>6</v>
      </c>
      <c r="F216" s="13" t="s">
        <v>14</v>
      </c>
      <c r="G216" s="212"/>
      <c r="H216" s="11" t="s">
        <v>52</v>
      </c>
      <c r="I216" s="193"/>
      <c r="J216" s="12"/>
      <c r="K216" s="47"/>
    </row>
    <row r="217" spans="1:11" ht="21" customHeight="1" x14ac:dyDescent="0.3">
      <c r="A217" s="189"/>
      <c r="B217" s="7"/>
      <c r="C217" s="8"/>
      <c r="D217" s="7"/>
      <c r="E217" s="9" t="s">
        <v>7</v>
      </c>
      <c r="F217" s="10" t="s">
        <v>12</v>
      </c>
      <c r="G217" s="212"/>
      <c r="H217" s="11" t="s">
        <v>56</v>
      </c>
      <c r="I217" s="193"/>
      <c r="J217" s="12"/>
      <c r="K217" s="47"/>
    </row>
    <row r="218" spans="1:11" ht="21" customHeight="1" thickBot="1" x14ac:dyDescent="0.35">
      <c r="A218" s="201"/>
      <c r="B218" s="34"/>
      <c r="C218" s="19"/>
      <c r="D218" s="20"/>
      <c r="E218" s="20" t="s">
        <v>72</v>
      </c>
      <c r="F218" s="13" t="s">
        <v>14</v>
      </c>
      <c r="G218" s="213"/>
      <c r="H218" s="11" t="s">
        <v>55</v>
      </c>
      <c r="I218" s="204"/>
      <c r="J218" s="23"/>
      <c r="K218" s="51"/>
    </row>
    <row r="219" spans="1:11" ht="21" customHeight="1" thickTop="1" x14ac:dyDescent="0.3">
      <c r="A219" s="52"/>
      <c r="B219" s="40"/>
      <c r="C219" s="25"/>
      <c r="D219" s="26"/>
      <c r="E219" s="26"/>
      <c r="F219" s="26"/>
      <c r="G219" s="26"/>
      <c r="H219" s="27"/>
      <c r="I219" s="26"/>
      <c r="J219" s="28"/>
      <c r="K219" s="53"/>
    </row>
    <row r="220" spans="1:11" ht="21" customHeight="1" x14ac:dyDescent="0.35">
      <c r="A220" s="188">
        <v>28</v>
      </c>
      <c r="B220" s="4">
        <v>44934</v>
      </c>
      <c r="C220" s="5" t="s">
        <v>23</v>
      </c>
      <c r="D220" s="46" t="s">
        <v>1101</v>
      </c>
      <c r="E220" s="9" t="s">
        <v>317</v>
      </c>
      <c r="F220" s="10"/>
      <c r="G220" s="202" t="s">
        <v>43</v>
      </c>
      <c r="H220" s="11"/>
      <c r="I220" s="203" t="s">
        <v>18</v>
      </c>
      <c r="J220" s="17">
        <v>1312</v>
      </c>
      <c r="K220" s="50">
        <f>SUM(K212,J220)</f>
        <v>414881</v>
      </c>
    </row>
    <row r="221" spans="1:11" ht="21" customHeight="1" x14ac:dyDescent="0.3">
      <c r="A221" s="189"/>
      <c r="B221" s="7"/>
      <c r="C221" s="8"/>
      <c r="D221" s="46" t="s">
        <v>58</v>
      </c>
      <c r="E221" s="9" t="s">
        <v>21</v>
      </c>
      <c r="F221" s="10"/>
      <c r="G221" s="214"/>
      <c r="H221" s="11"/>
      <c r="I221" s="193"/>
      <c r="J221" s="12"/>
      <c r="K221" s="47"/>
    </row>
    <row r="222" spans="1:11" ht="21" customHeight="1" x14ac:dyDescent="0.3">
      <c r="A222" s="189"/>
      <c r="B222" s="7"/>
      <c r="C222" s="8"/>
      <c r="D222" s="7"/>
      <c r="E222" s="9" t="s">
        <v>4</v>
      </c>
      <c r="F222" s="13"/>
      <c r="G222" s="214"/>
      <c r="H222" s="11"/>
      <c r="I222" s="193"/>
      <c r="J222" s="12"/>
      <c r="K222" s="47"/>
    </row>
    <row r="223" spans="1:11" ht="21" customHeight="1" x14ac:dyDescent="0.3">
      <c r="A223" s="189"/>
      <c r="B223" s="7"/>
      <c r="C223" s="8"/>
      <c r="D223" s="9"/>
      <c r="E223" s="9" t="s">
        <v>5</v>
      </c>
      <c r="F223" s="10" t="s">
        <v>12</v>
      </c>
      <c r="G223" s="214"/>
      <c r="H223" s="11" t="s">
        <v>45</v>
      </c>
      <c r="I223" s="193"/>
      <c r="J223" s="12"/>
      <c r="K223" s="47"/>
    </row>
    <row r="224" spans="1:11" ht="21" customHeight="1" x14ac:dyDescent="0.3">
      <c r="A224" s="189"/>
      <c r="B224" s="7"/>
      <c r="C224" s="8"/>
      <c r="D224" s="9"/>
      <c r="E224" s="9" t="s">
        <v>6</v>
      </c>
      <c r="F224" s="10" t="s">
        <v>12</v>
      </c>
      <c r="G224" s="214"/>
      <c r="H224" s="11" t="s">
        <v>65</v>
      </c>
      <c r="I224" s="193"/>
      <c r="J224" s="12"/>
      <c r="K224" s="47"/>
    </row>
    <row r="225" spans="1:11" ht="21" customHeight="1" x14ac:dyDescent="0.3">
      <c r="A225" s="189"/>
      <c r="B225" s="7"/>
      <c r="C225" s="8"/>
      <c r="D225" s="7"/>
      <c r="E225" s="9" t="s">
        <v>7</v>
      </c>
      <c r="F225" s="10" t="s">
        <v>12</v>
      </c>
      <c r="G225" s="214"/>
      <c r="H225" s="11" t="s">
        <v>13</v>
      </c>
      <c r="I225" s="193"/>
      <c r="J225" s="12"/>
      <c r="K225" s="47"/>
    </row>
    <row r="226" spans="1:11" ht="21" customHeight="1" thickBot="1" x14ac:dyDescent="0.35">
      <c r="A226" s="201"/>
      <c r="B226" s="34"/>
      <c r="C226" s="19"/>
      <c r="D226" s="20"/>
      <c r="E226" s="20" t="s">
        <v>72</v>
      </c>
      <c r="F226" s="10" t="s">
        <v>12</v>
      </c>
      <c r="G226" s="214"/>
      <c r="H226" s="11" t="s">
        <v>68</v>
      </c>
      <c r="I226" s="204"/>
      <c r="J226" s="23"/>
      <c r="K226" s="51"/>
    </row>
    <row r="227" spans="1:11" ht="21" customHeight="1" thickTop="1" x14ac:dyDescent="0.3">
      <c r="A227" s="52"/>
      <c r="B227" s="40"/>
      <c r="C227" s="25"/>
      <c r="D227" s="26"/>
      <c r="E227" s="26"/>
      <c r="F227" s="26"/>
      <c r="G227" s="26"/>
      <c r="H227" s="27"/>
      <c r="I227" s="26"/>
      <c r="J227" s="28"/>
      <c r="K227" s="53"/>
    </row>
    <row r="228" spans="1:11" ht="21" customHeight="1" x14ac:dyDescent="0.35">
      <c r="A228" s="188">
        <v>29</v>
      </c>
      <c r="B228" s="4">
        <v>44935</v>
      </c>
      <c r="C228" s="5" t="s">
        <v>104</v>
      </c>
      <c r="D228" s="46" t="s">
        <v>1102</v>
      </c>
      <c r="E228" s="9" t="s">
        <v>317</v>
      </c>
      <c r="F228" s="10"/>
      <c r="G228" s="206" t="s">
        <v>38</v>
      </c>
      <c r="H228" s="11"/>
      <c r="I228" s="203" t="s">
        <v>629</v>
      </c>
      <c r="J228" s="17">
        <v>11866</v>
      </c>
      <c r="K228" s="50">
        <f>SUM(K220,J228)</f>
        <v>426747</v>
      </c>
    </row>
    <row r="229" spans="1:11" ht="21" customHeight="1" x14ac:dyDescent="0.3">
      <c r="A229" s="189"/>
      <c r="B229" s="7"/>
      <c r="C229" s="8"/>
      <c r="D229" s="46" t="s">
        <v>520</v>
      </c>
      <c r="E229" s="9" t="s">
        <v>21</v>
      </c>
      <c r="F229" s="10"/>
      <c r="G229" s="212"/>
      <c r="H229" s="11"/>
      <c r="I229" s="193"/>
      <c r="J229" s="12"/>
      <c r="K229" s="47"/>
    </row>
    <row r="230" spans="1:11" ht="21" customHeight="1" x14ac:dyDescent="0.3">
      <c r="A230" s="189"/>
      <c r="B230" s="7"/>
      <c r="C230" s="8"/>
      <c r="D230" s="7"/>
      <c r="E230" s="9" t="s">
        <v>4</v>
      </c>
      <c r="F230" s="13" t="s">
        <v>14</v>
      </c>
      <c r="G230" s="212"/>
      <c r="H230" s="11" t="s">
        <v>13</v>
      </c>
      <c r="I230" s="193"/>
      <c r="J230" s="12"/>
      <c r="K230" s="47"/>
    </row>
    <row r="231" spans="1:11" ht="21" customHeight="1" x14ac:dyDescent="0.3">
      <c r="A231" s="189"/>
      <c r="B231" s="7"/>
      <c r="C231" s="8"/>
      <c r="D231" s="9"/>
      <c r="E231" s="9" t="s">
        <v>5</v>
      </c>
      <c r="F231" s="10" t="s">
        <v>12</v>
      </c>
      <c r="G231" s="212"/>
      <c r="H231" s="11" t="s">
        <v>68</v>
      </c>
      <c r="I231" s="193"/>
      <c r="J231" s="12"/>
      <c r="K231" s="47"/>
    </row>
    <row r="232" spans="1:11" ht="21" customHeight="1" x14ac:dyDescent="0.3">
      <c r="A232" s="189"/>
      <c r="B232" s="7"/>
      <c r="C232" s="8"/>
      <c r="D232" s="9"/>
      <c r="E232" s="9" t="s">
        <v>6</v>
      </c>
      <c r="F232" s="13" t="s">
        <v>14</v>
      </c>
      <c r="G232" s="212"/>
      <c r="H232" s="11" t="s">
        <v>25</v>
      </c>
      <c r="I232" s="193"/>
      <c r="J232" s="12"/>
      <c r="K232" s="47"/>
    </row>
    <row r="233" spans="1:11" ht="21" customHeight="1" x14ac:dyDescent="0.3">
      <c r="A233" s="189"/>
      <c r="B233" s="7"/>
      <c r="C233" s="8"/>
      <c r="D233" s="7"/>
      <c r="E233" s="9" t="s">
        <v>7</v>
      </c>
      <c r="F233" s="10" t="s">
        <v>12</v>
      </c>
      <c r="G233" s="212"/>
      <c r="H233" s="11" t="s">
        <v>68</v>
      </c>
      <c r="I233" s="193"/>
      <c r="J233" s="12"/>
      <c r="K233" s="47"/>
    </row>
    <row r="234" spans="1:11" ht="21" customHeight="1" thickBot="1" x14ac:dyDescent="0.35">
      <c r="A234" s="201"/>
      <c r="B234" s="34"/>
      <c r="C234" s="19"/>
      <c r="D234" s="20"/>
      <c r="E234" s="20" t="s">
        <v>72</v>
      </c>
      <c r="F234" s="13" t="s">
        <v>14</v>
      </c>
      <c r="G234" s="213"/>
      <c r="H234" s="11" t="s">
        <v>55</v>
      </c>
      <c r="I234" s="204"/>
      <c r="J234" s="23"/>
      <c r="K234" s="51"/>
    </row>
    <row r="235" spans="1:11" ht="21" customHeight="1" thickTop="1" x14ac:dyDescent="0.3">
      <c r="A235" s="52"/>
      <c r="B235" s="40"/>
      <c r="C235" s="25"/>
      <c r="D235" s="26"/>
      <c r="E235" s="26"/>
      <c r="F235" s="26"/>
      <c r="G235" s="26"/>
      <c r="H235" s="27"/>
      <c r="I235" s="26"/>
      <c r="J235" s="28"/>
      <c r="K235" s="53"/>
    </row>
    <row r="236" spans="1:11" ht="21" customHeight="1" x14ac:dyDescent="0.35">
      <c r="A236" s="188">
        <v>30</v>
      </c>
      <c r="B236" s="4">
        <v>44935</v>
      </c>
      <c r="C236" s="5" t="s">
        <v>104</v>
      </c>
      <c r="D236" s="46" t="s">
        <v>1103</v>
      </c>
      <c r="E236" s="9" t="s">
        <v>317</v>
      </c>
      <c r="F236" s="10"/>
      <c r="G236" s="205" t="s">
        <v>32</v>
      </c>
      <c r="H236" s="11"/>
      <c r="I236" s="203" t="s">
        <v>938</v>
      </c>
      <c r="J236" s="17">
        <v>44388</v>
      </c>
      <c r="K236" s="50">
        <f>SUM(K228,J236)</f>
        <v>471135</v>
      </c>
    </row>
    <row r="237" spans="1:11" ht="21" customHeight="1" x14ac:dyDescent="0.3">
      <c r="A237" s="189"/>
      <c r="B237" s="7"/>
      <c r="C237" s="8"/>
      <c r="D237" s="46" t="s">
        <v>1104</v>
      </c>
      <c r="E237" s="9" t="s">
        <v>21</v>
      </c>
      <c r="F237" s="13" t="s">
        <v>14</v>
      </c>
      <c r="G237" s="196"/>
      <c r="H237" s="11" t="s">
        <v>33</v>
      </c>
      <c r="I237" s="193"/>
      <c r="J237" s="12"/>
      <c r="K237" s="47"/>
    </row>
    <row r="238" spans="1:11" ht="21" customHeight="1" x14ac:dyDescent="0.3">
      <c r="A238" s="189"/>
      <c r="B238" s="7"/>
      <c r="C238" s="8"/>
      <c r="D238" s="7"/>
      <c r="E238" s="9" t="s">
        <v>4</v>
      </c>
      <c r="F238" s="13" t="s">
        <v>14</v>
      </c>
      <c r="G238" s="196"/>
      <c r="H238" s="11" t="s">
        <v>144</v>
      </c>
      <c r="I238" s="193"/>
      <c r="J238" s="12"/>
      <c r="K238" s="47"/>
    </row>
    <row r="239" spans="1:11" ht="21" customHeight="1" x14ac:dyDescent="0.3">
      <c r="A239" s="189"/>
      <c r="B239" s="7"/>
      <c r="C239" s="8"/>
      <c r="D239" s="9"/>
      <c r="E239" s="9" t="s">
        <v>5</v>
      </c>
      <c r="F239" s="10" t="s">
        <v>12</v>
      </c>
      <c r="G239" s="196"/>
      <c r="H239" s="11" t="s">
        <v>101</v>
      </c>
      <c r="I239" s="193"/>
      <c r="J239" s="12"/>
      <c r="K239" s="47"/>
    </row>
    <row r="240" spans="1:11" ht="21" customHeight="1" x14ac:dyDescent="0.3">
      <c r="A240" s="189"/>
      <c r="B240" s="7"/>
      <c r="C240" s="8"/>
      <c r="D240" s="9"/>
      <c r="E240" s="9" t="s">
        <v>6</v>
      </c>
      <c r="F240" s="13" t="s">
        <v>14</v>
      </c>
      <c r="G240" s="196"/>
      <c r="H240" s="11" t="s">
        <v>142</v>
      </c>
      <c r="I240" s="193"/>
      <c r="J240" s="12"/>
      <c r="K240" s="47"/>
    </row>
    <row r="241" spans="1:11" ht="21" customHeight="1" x14ac:dyDescent="0.3">
      <c r="A241" s="189"/>
      <c r="B241" s="7"/>
      <c r="C241" s="8"/>
      <c r="D241" s="7"/>
      <c r="E241" s="9" t="s">
        <v>7</v>
      </c>
      <c r="F241" s="13" t="s">
        <v>14</v>
      </c>
      <c r="G241" s="196"/>
      <c r="H241" s="11" t="s">
        <v>68</v>
      </c>
      <c r="I241" s="193"/>
      <c r="J241" s="12"/>
      <c r="K241" s="47"/>
    </row>
    <row r="242" spans="1:11" ht="21" customHeight="1" thickBot="1" x14ac:dyDescent="0.35">
      <c r="A242" s="201"/>
      <c r="B242" s="34"/>
      <c r="C242" s="19"/>
      <c r="D242" s="20"/>
      <c r="E242" s="20" t="s">
        <v>72</v>
      </c>
      <c r="F242" s="13" t="s">
        <v>14</v>
      </c>
      <c r="G242" s="211"/>
      <c r="H242" s="11" t="s">
        <v>68</v>
      </c>
      <c r="I242" s="204"/>
      <c r="J242" s="23"/>
      <c r="K242" s="51"/>
    </row>
    <row r="243" spans="1:11" ht="21" customHeight="1" thickTop="1" x14ac:dyDescent="0.3">
      <c r="A243" s="52"/>
      <c r="B243" s="40"/>
      <c r="C243" s="25"/>
      <c r="D243" s="26"/>
      <c r="E243" s="26"/>
      <c r="F243" s="26"/>
      <c r="G243" s="26"/>
      <c r="H243" s="27"/>
      <c r="I243" s="26"/>
      <c r="J243" s="28"/>
      <c r="K243" s="53"/>
    </row>
    <row r="244" spans="1:11" ht="21" customHeight="1" x14ac:dyDescent="0.35">
      <c r="A244" s="188">
        <v>31</v>
      </c>
      <c r="B244" s="4">
        <v>44935</v>
      </c>
      <c r="C244" s="5" t="s">
        <v>35</v>
      </c>
      <c r="D244" s="46" t="s">
        <v>1105</v>
      </c>
      <c r="E244" s="9" t="s">
        <v>317</v>
      </c>
      <c r="F244" s="10"/>
      <c r="G244" s="205" t="s">
        <v>32</v>
      </c>
      <c r="H244" s="11"/>
      <c r="I244" s="203" t="s">
        <v>759</v>
      </c>
      <c r="J244" s="17">
        <v>43029</v>
      </c>
      <c r="K244" s="50">
        <f>SUM(K236,J244)</f>
        <v>514164</v>
      </c>
    </row>
    <row r="245" spans="1:11" ht="21" customHeight="1" x14ac:dyDescent="0.3">
      <c r="A245" s="189"/>
      <c r="B245" s="7"/>
      <c r="C245" s="8"/>
      <c r="D245" s="46" t="s">
        <v>1106</v>
      </c>
      <c r="E245" s="9" t="s">
        <v>21</v>
      </c>
      <c r="F245" s="13"/>
      <c r="G245" s="196"/>
      <c r="H245" s="11"/>
      <c r="I245" s="193"/>
      <c r="J245" s="12"/>
      <c r="K245" s="47"/>
    </row>
    <row r="246" spans="1:11" ht="21" customHeight="1" x14ac:dyDescent="0.3">
      <c r="A246" s="189"/>
      <c r="B246" s="7"/>
      <c r="C246" s="8"/>
      <c r="D246" s="7"/>
      <c r="E246" s="9" t="s">
        <v>4</v>
      </c>
      <c r="F246" s="13"/>
      <c r="G246" s="196"/>
      <c r="H246" s="11"/>
      <c r="I246" s="193"/>
      <c r="J246" s="12"/>
      <c r="K246" s="47"/>
    </row>
    <row r="247" spans="1:11" ht="21" customHeight="1" x14ac:dyDescent="0.3">
      <c r="A247" s="189"/>
      <c r="B247" s="7"/>
      <c r="C247" s="8"/>
      <c r="D247" s="9"/>
      <c r="E247" s="9" t="s">
        <v>5</v>
      </c>
      <c r="F247" s="13" t="s">
        <v>14</v>
      </c>
      <c r="G247" s="196"/>
      <c r="H247" s="11" t="s">
        <v>142</v>
      </c>
      <c r="I247" s="193"/>
      <c r="J247" s="12"/>
      <c r="K247" s="47"/>
    </row>
    <row r="248" spans="1:11" ht="21" customHeight="1" x14ac:dyDescent="0.3">
      <c r="A248" s="189"/>
      <c r="B248" s="7"/>
      <c r="C248" s="8"/>
      <c r="D248" s="9"/>
      <c r="E248" s="9" t="s">
        <v>6</v>
      </c>
      <c r="F248" s="13" t="s">
        <v>14</v>
      </c>
      <c r="G248" s="196"/>
      <c r="H248" s="11" t="s">
        <v>606</v>
      </c>
      <c r="I248" s="193"/>
      <c r="J248" s="12"/>
      <c r="K248" s="47"/>
    </row>
    <row r="249" spans="1:11" ht="21" customHeight="1" x14ac:dyDescent="0.3">
      <c r="A249" s="189"/>
      <c r="B249" s="7"/>
      <c r="C249" s="8"/>
      <c r="D249" s="7"/>
      <c r="E249" s="9" t="s">
        <v>7</v>
      </c>
      <c r="F249" s="13" t="s">
        <v>14</v>
      </c>
      <c r="G249" s="196"/>
      <c r="H249" s="11" t="s">
        <v>88</v>
      </c>
      <c r="I249" s="193"/>
      <c r="J249" s="12"/>
      <c r="K249" s="47"/>
    </row>
    <row r="250" spans="1:11" ht="21" customHeight="1" thickBot="1" x14ac:dyDescent="0.35">
      <c r="A250" s="201"/>
      <c r="B250" s="34"/>
      <c r="C250" s="19"/>
      <c r="D250" s="20"/>
      <c r="E250" s="20" t="s">
        <v>72</v>
      </c>
      <c r="F250" s="13" t="s">
        <v>14</v>
      </c>
      <c r="G250" s="211"/>
      <c r="H250" s="11" t="s">
        <v>55</v>
      </c>
      <c r="I250" s="204"/>
      <c r="J250" s="23"/>
      <c r="K250" s="51"/>
    </row>
    <row r="251" spans="1:11" ht="21" customHeight="1" thickTop="1" x14ac:dyDescent="0.3">
      <c r="A251" s="52"/>
      <c r="B251" s="40"/>
      <c r="C251" s="25"/>
      <c r="D251" s="26"/>
      <c r="E251" s="26"/>
      <c r="F251" s="26"/>
      <c r="G251" s="26"/>
      <c r="H251" s="27"/>
      <c r="I251" s="26"/>
      <c r="J251" s="28"/>
      <c r="K251" s="53"/>
    </row>
    <row r="252" spans="1:11" ht="21" customHeight="1" x14ac:dyDescent="0.35">
      <c r="A252" s="188">
        <v>32</v>
      </c>
      <c r="B252" s="4">
        <v>44935</v>
      </c>
      <c r="C252" s="5" t="s">
        <v>23</v>
      </c>
      <c r="D252" s="46" t="s">
        <v>1107</v>
      </c>
      <c r="E252" s="9" t="s">
        <v>317</v>
      </c>
      <c r="F252" s="10"/>
      <c r="G252" s="202" t="s">
        <v>43</v>
      </c>
      <c r="H252" s="11"/>
      <c r="I252" s="203" t="s">
        <v>759</v>
      </c>
      <c r="J252" s="17">
        <v>3249</v>
      </c>
      <c r="K252" s="50">
        <f>SUM(K244,J252)</f>
        <v>517413</v>
      </c>
    </row>
    <row r="253" spans="1:11" ht="21" customHeight="1" x14ac:dyDescent="0.3">
      <c r="A253" s="189"/>
      <c r="B253" s="7"/>
      <c r="C253" s="8"/>
      <c r="D253" s="46" t="s">
        <v>1108</v>
      </c>
      <c r="E253" s="9" t="s">
        <v>21</v>
      </c>
      <c r="F253" s="10" t="s">
        <v>12</v>
      </c>
      <c r="G253" s="214"/>
      <c r="H253" s="11" t="s">
        <v>45</v>
      </c>
      <c r="I253" s="193"/>
      <c r="J253" s="12"/>
      <c r="K253" s="47"/>
    </row>
    <row r="254" spans="1:11" ht="21" customHeight="1" x14ac:dyDescent="0.3">
      <c r="A254" s="189"/>
      <c r="B254" s="7"/>
      <c r="C254" s="8"/>
      <c r="D254" s="7"/>
      <c r="E254" s="9" t="s">
        <v>4</v>
      </c>
      <c r="F254" s="10" t="s">
        <v>12</v>
      </c>
      <c r="G254" s="214"/>
      <c r="H254" s="11" t="s">
        <v>68</v>
      </c>
      <c r="I254" s="193"/>
      <c r="J254" s="12"/>
      <c r="K254" s="47"/>
    </row>
    <row r="255" spans="1:11" ht="21" customHeight="1" x14ac:dyDescent="0.3">
      <c r="A255" s="189"/>
      <c r="B255" s="7"/>
      <c r="C255" s="8"/>
      <c r="D255" s="9"/>
      <c r="E255" s="9" t="s">
        <v>5</v>
      </c>
      <c r="F255" s="13" t="s">
        <v>14</v>
      </c>
      <c r="G255" s="214"/>
      <c r="H255" s="11" t="s">
        <v>45</v>
      </c>
      <c r="I255" s="193"/>
      <c r="J255" s="12"/>
      <c r="K255" s="47"/>
    </row>
    <row r="256" spans="1:11" ht="21" customHeight="1" x14ac:dyDescent="0.3">
      <c r="A256" s="189"/>
      <c r="B256" s="7"/>
      <c r="C256" s="8"/>
      <c r="D256" s="9"/>
      <c r="E256" s="9" t="s">
        <v>6</v>
      </c>
      <c r="F256" s="10" t="s">
        <v>12</v>
      </c>
      <c r="G256" s="214"/>
      <c r="H256" s="11" t="s">
        <v>55</v>
      </c>
      <c r="I256" s="193"/>
      <c r="J256" s="12"/>
      <c r="K256" s="47"/>
    </row>
    <row r="257" spans="1:11" ht="21" customHeight="1" x14ac:dyDescent="0.3">
      <c r="A257" s="189"/>
      <c r="B257" s="7"/>
      <c r="C257" s="8"/>
      <c r="D257" s="7"/>
      <c r="E257" s="9" t="s">
        <v>7</v>
      </c>
      <c r="F257" s="10" t="s">
        <v>12</v>
      </c>
      <c r="G257" s="214"/>
      <c r="H257" s="11" t="s">
        <v>57</v>
      </c>
      <c r="I257" s="193"/>
      <c r="J257" s="12"/>
      <c r="K257" s="47"/>
    </row>
    <row r="258" spans="1:11" ht="21" customHeight="1" thickBot="1" x14ac:dyDescent="0.35">
      <c r="A258" s="201"/>
      <c r="B258" s="34"/>
      <c r="C258" s="19"/>
      <c r="D258" s="20"/>
      <c r="E258" s="20" t="s">
        <v>72</v>
      </c>
      <c r="F258" s="10" t="s">
        <v>12</v>
      </c>
      <c r="G258" s="214"/>
      <c r="H258" s="11" t="s">
        <v>68</v>
      </c>
      <c r="I258" s="204"/>
      <c r="J258" s="23"/>
      <c r="K258" s="51"/>
    </row>
    <row r="259" spans="1:11" ht="21" customHeight="1" thickTop="1" x14ac:dyDescent="0.3">
      <c r="A259" s="52"/>
      <c r="B259" s="40"/>
      <c r="C259" s="25"/>
      <c r="D259" s="26"/>
      <c r="E259" s="26"/>
      <c r="F259" s="26"/>
      <c r="G259" s="26"/>
      <c r="H259" s="27"/>
      <c r="I259" s="26"/>
      <c r="J259" s="28"/>
      <c r="K259" s="53"/>
    </row>
    <row r="260" spans="1:11" ht="21" customHeight="1" x14ac:dyDescent="0.35">
      <c r="A260" s="188">
        <v>33</v>
      </c>
      <c r="B260" s="4">
        <v>44935</v>
      </c>
      <c r="C260" s="5" t="s">
        <v>20</v>
      </c>
      <c r="D260" s="46" t="s">
        <v>1109</v>
      </c>
      <c r="E260" s="9" t="s">
        <v>317</v>
      </c>
      <c r="F260" s="10"/>
      <c r="G260" s="202" t="s">
        <v>43</v>
      </c>
      <c r="H260" s="11"/>
      <c r="I260" s="228" t="s">
        <v>1098</v>
      </c>
      <c r="J260" s="17">
        <v>2761</v>
      </c>
      <c r="K260" s="50">
        <f>SUM(K252,J260)</f>
        <v>520174</v>
      </c>
    </row>
    <row r="261" spans="1:11" ht="21" customHeight="1" x14ac:dyDescent="0.3">
      <c r="A261" s="189"/>
      <c r="B261" s="7"/>
      <c r="C261" s="8"/>
      <c r="D261" s="46" t="s">
        <v>1110</v>
      </c>
      <c r="E261" s="9" t="s">
        <v>21</v>
      </c>
      <c r="F261" s="10"/>
      <c r="G261" s="214"/>
      <c r="H261" s="11"/>
      <c r="I261" s="229"/>
      <c r="J261" s="12"/>
      <c r="K261" s="47"/>
    </row>
    <row r="262" spans="1:11" ht="21" customHeight="1" x14ac:dyDescent="0.3">
      <c r="A262" s="189"/>
      <c r="B262" s="7"/>
      <c r="C262" s="8"/>
      <c r="D262" s="7"/>
      <c r="E262" s="9" t="s">
        <v>4</v>
      </c>
      <c r="F262" s="10" t="s">
        <v>12</v>
      </c>
      <c r="G262" s="214"/>
      <c r="H262" s="11" t="s">
        <v>45</v>
      </c>
      <c r="I262" s="229"/>
      <c r="J262" s="12"/>
      <c r="K262" s="47"/>
    </row>
    <row r="263" spans="1:11" ht="21" customHeight="1" x14ac:dyDescent="0.3">
      <c r="A263" s="189"/>
      <c r="B263" s="7"/>
      <c r="C263" s="8"/>
      <c r="D263" s="9"/>
      <c r="E263" s="9" t="s">
        <v>5</v>
      </c>
      <c r="F263" s="10" t="s">
        <v>12</v>
      </c>
      <c r="G263" s="214"/>
      <c r="H263" s="11" t="s">
        <v>606</v>
      </c>
      <c r="I263" s="229"/>
      <c r="J263" s="12"/>
      <c r="K263" s="47"/>
    </row>
    <row r="264" spans="1:11" ht="21" customHeight="1" x14ac:dyDescent="0.3">
      <c r="A264" s="189"/>
      <c r="B264" s="7"/>
      <c r="C264" s="8"/>
      <c r="D264" s="9"/>
      <c r="E264" s="9" t="s">
        <v>6</v>
      </c>
      <c r="F264" s="10" t="s">
        <v>12</v>
      </c>
      <c r="G264" s="214"/>
      <c r="H264" s="11" t="s">
        <v>52</v>
      </c>
      <c r="I264" s="229"/>
      <c r="J264" s="12"/>
      <c r="K264" s="47"/>
    </row>
    <row r="265" spans="1:11" ht="21" customHeight="1" x14ac:dyDescent="0.3">
      <c r="A265" s="189"/>
      <c r="B265" s="7"/>
      <c r="C265" s="8"/>
      <c r="D265" s="7"/>
      <c r="E265" s="9" t="s">
        <v>7</v>
      </c>
      <c r="F265" s="10" t="s">
        <v>12</v>
      </c>
      <c r="G265" s="214"/>
      <c r="H265" s="11" t="s">
        <v>86</v>
      </c>
      <c r="I265" s="229"/>
      <c r="J265" s="12"/>
      <c r="K265" s="47"/>
    </row>
    <row r="266" spans="1:11" ht="21" customHeight="1" thickBot="1" x14ac:dyDescent="0.35">
      <c r="A266" s="201"/>
      <c r="B266" s="34"/>
      <c r="C266" s="19"/>
      <c r="D266" s="20"/>
      <c r="E266" s="20" t="s">
        <v>72</v>
      </c>
      <c r="F266" s="13" t="s">
        <v>14</v>
      </c>
      <c r="G266" s="214"/>
      <c r="H266" s="11" t="s">
        <v>55</v>
      </c>
      <c r="I266" s="230"/>
      <c r="J266" s="23"/>
      <c r="K266" s="51"/>
    </row>
    <row r="267" spans="1:11" ht="21" customHeight="1" thickTop="1" x14ac:dyDescent="0.3">
      <c r="A267" s="52"/>
      <c r="B267" s="40"/>
      <c r="C267" s="25"/>
      <c r="D267" s="26"/>
      <c r="E267" s="26"/>
      <c r="F267" s="26"/>
      <c r="G267" s="26"/>
      <c r="H267" s="27"/>
      <c r="I267" s="26"/>
      <c r="J267" s="28"/>
      <c r="K267" s="53"/>
    </row>
    <row r="268" spans="1:11" ht="21" customHeight="1" x14ac:dyDescent="0.35">
      <c r="A268" s="188">
        <v>34</v>
      </c>
      <c r="B268" s="4">
        <v>44936</v>
      </c>
      <c r="C268" s="5" t="s">
        <v>104</v>
      </c>
      <c r="D268" s="46" t="s">
        <v>1111</v>
      </c>
      <c r="E268" s="9" t="s">
        <v>317</v>
      </c>
      <c r="F268" s="10"/>
      <c r="G268" s="202" t="s">
        <v>43</v>
      </c>
      <c r="H268" s="11"/>
      <c r="I268" s="203" t="s">
        <v>759</v>
      </c>
      <c r="J268" s="17">
        <v>1052</v>
      </c>
      <c r="K268" s="50">
        <f>SUM(K260,J268)</f>
        <v>521226</v>
      </c>
    </row>
    <row r="269" spans="1:11" ht="21" customHeight="1" x14ac:dyDescent="0.3">
      <c r="A269" s="189"/>
      <c r="B269" s="7"/>
      <c r="C269" s="8"/>
      <c r="D269" s="46" t="s">
        <v>1112</v>
      </c>
      <c r="E269" s="9" t="s">
        <v>21</v>
      </c>
      <c r="F269" s="10"/>
      <c r="G269" s="214"/>
      <c r="H269" s="11"/>
      <c r="I269" s="193"/>
      <c r="J269" s="12"/>
      <c r="K269" s="47"/>
    </row>
    <row r="270" spans="1:11" ht="21" customHeight="1" x14ac:dyDescent="0.3">
      <c r="A270" s="189"/>
      <c r="B270" s="7"/>
      <c r="C270" s="8"/>
      <c r="D270" s="7"/>
      <c r="E270" s="9" t="s">
        <v>4</v>
      </c>
      <c r="F270" s="10"/>
      <c r="G270" s="214"/>
      <c r="H270" s="11"/>
      <c r="I270" s="193"/>
      <c r="J270" s="12"/>
      <c r="K270" s="47"/>
    </row>
    <row r="271" spans="1:11" ht="21" customHeight="1" x14ac:dyDescent="0.3">
      <c r="A271" s="189"/>
      <c r="B271" s="7"/>
      <c r="C271" s="8"/>
      <c r="D271" s="9"/>
      <c r="E271" s="9" t="s">
        <v>5</v>
      </c>
      <c r="F271" s="10" t="s">
        <v>12</v>
      </c>
      <c r="G271" s="214"/>
      <c r="H271" s="11" t="s">
        <v>47</v>
      </c>
      <c r="I271" s="193"/>
      <c r="J271" s="12"/>
      <c r="K271" s="47"/>
    </row>
    <row r="272" spans="1:11" ht="21" customHeight="1" x14ac:dyDescent="0.3">
      <c r="A272" s="189"/>
      <c r="B272" s="7"/>
      <c r="C272" s="8"/>
      <c r="D272" s="9"/>
      <c r="E272" s="9" t="s">
        <v>6</v>
      </c>
      <c r="F272" s="10" t="s">
        <v>12</v>
      </c>
      <c r="G272" s="214"/>
      <c r="H272" s="11" t="s">
        <v>56</v>
      </c>
      <c r="I272" s="193"/>
      <c r="J272" s="12"/>
      <c r="K272" s="47"/>
    </row>
    <row r="273" spans="1:11" ht="21" customHeight="1" x14ac:dyDescent="0.3">
      <c r="A273" s="189"/>
      <c r="B273" s="7"/>
      <c r="C273" s="8"/>
      <c r="D273" s="7"/>
      <c r="E273" s="9" t="s">
        <v>7</v>
      </c>
      <c r="F273" s="10" t="s">
        <v>12</v>
      </c>
      <c r="G273" s="214"/>
      <c r="H273" s="11" t="s">
        <v>775</v>
      </c>
      <c r="I273" s="193"/>
      <c r="J273" s="12"/>
      <c r="K273" s="47"/>
    </row>
    <row r="274" spans="1:11" ht="21" customHeight="1" thickBot="1" x14ac:dyDescent="0.35">
      <c r="A274" s="201"/>
      <c r="B274" s="34"/>
      <c r="C274" s="19"/>
      <c r="D274" s="20"/>
      <c r="E274" s="20" t="s">
        <v>72</v>
      </c>
      <c r="F274" s="10" t="s">
        <v>12</v>
      </c>
      <c r="G274" s="214"/>
      <c r="H274" s="11" t="s">
        <v>68</v>
      </c>
      <c r="I274" s="204"/>
      <c r="J274" s="23"/>
      <c r="K274" s="51"/>
    </row>
    <row r="275" spans="1:11" ht="21" customHeight="1" thickTop="1" x14ac:dyDescent="0.3">
      <c r="A275" s="52"/>
      <c r="B275" s="40"/>
      <c r="C275" s="25"/>
      <c r="D275" s="26"/>
      <c r="E275" s="26"/>
      <c r="F275" s="26"/>
      <c r="G275" s="26"/>
      <c r="H275" s="27"/>
      <c r="I275" s="26"/>
      <c r="J275" s="28"/>
      <c r="K275" s="53"/>
    </row>
    <row r="276" spans="1:11" ht="21" customHeight="1" x14ac:dyDescent="0.35">
      <c r="A276" s="188">
        <v>35</v>
      </c>
      <c r="B276" s="4">
        <v>44936</v>
      </c>
      <c r="C276" s="5" t="s">
        <v>104</v>
      </c>
      <c r="D276" s="46" t="s">
        <v>1113</v>
      </c>
      <c r="E276" s="9" t="s">
        <v>317</v>
      </c>
      <c r="F276" s="10"/>
      <c r="G276" s="202" t="s">
        <v>43</v>
      </c>
      <c r="H276" s="11"/>
      <c r="I276" s="203" t="s">
        <v>938</v>
      </c>
      <c r="J276" s="17">
        <v>6195</v>
      </c>
      <c r="K276" s="50">
        <f>SUM(K268,J276)</f>
        <v>527421</v>
      </c>
    </row>
    <row r="277" spans="1:11" ht="21" customHeight="1" x14ac:dyDescent="0.3">
      <c r="A277" s="189"/>
      <c r="B277" s="7"/>
      <c r="C277" s="8"/>
      <c r="D277" s="46" t="s">
        <v>1008</v>
      </c>
      <c r="E277" s="9" t="s">
        <v>21</v>
      </c>
      <c r="F277" s="10"/>
      <c r="G277" s="214"/>
      <c r="H277" s="11"/>
      <c r="I277" s="193"/>
      <c r="J277" s="12"/>
      <c r="K277" s="47"/>
    </row>
    <row r="278" spans="1:11" ht="21" customHeight="1" x14ac:dyDescent="0.3">
      <c r="A278" s="189"/>
      <c r="B278" s="7"/>
      <c r="C278" s="8"/>
      <c r="D278" s="7"/>
      <c r="E278" s="9" t="s">
        <v>4</v>
      </c>
      <c r="F278" s="10" t="s">
        <v>12</v>
      </c>
      <c r="G278" s="214"/>
      <c r="H278" s="11" t="s">
        <v>52</v>
      </c>
      <c r="I278" s="193"/>
      <c r="J278" s="12"/>
      <c r="K278" s="47"/>
    </row>
    <row r="279" spans="1:11" ht="21" customHeight="1" x14ac:dyDescent="0.3">
      <c r="A279" s="189"/>
      <c r="B279" s="7"/>
      <c r="C279" s="8"/>
      <c r="D279" s="9"/>
      <c r="E279" s="9" t="s">
        <v>5</v>
      </c>
      <c r="F279" s="13" t="s">
        <v>14</v>
      </c>
      <c r="G279" s="214"/>
      <c r="H279" s="11" t="s">
        <v>617</v>
      </c>
      <c r="I279" s="193"/>
      <c r="J279" s="12"/>
      <c r="K279" s="47"/>
    </row>
    <row r="280" spans="1:11" ht="21" customHeight="1" x14ac:dyDescent="0.3">
      <c r="A280" s="189"/>
      <c r="B280" s="7"/>
      <c r="C280" s="8"/>
      <c r="D280" s="9"/>
      <c r="E280" s="9" t="s">
        <v>6</v>
      </c>
      <c r="F280" s="10" t="s">
        <v>12</v>
      </c>
      <c r="G280" s="214"/>
      <c r="H280" s="11" t="s">
        <v>93</v>
      </c>
      <c r="I280" s="193"/>
      <c r="J280" s="12"/>
      <c r="K280" s="47"/>
    </row>
    <row r="281" spans="1:11" ht="21" customHeight="1" x14ac:dyDescent="0.3">
      <c r="A281" s="189"/>
      <c r="B281" s="7"/>
      <c r="C281" s="8"/>
      <c r="D281" s="7"/>
      <c r="E281" s="9" t="s">
        <v>7</v>
      </c>
      <c r="F281" s="10" t="s">
        <v>12</v>
      </c>
      <c r="G281" s="214"/>
      <c r="H281" s="11" t="s">
        <v>33</v>
      </c>
      <c r="I281" s="193"/>
      <c r="J281" s="12"/>
      <c r="K281" s="47"/>
    </row>
    <row r="282" spans="1:11" ht="21" customHeight="1" thickBot="1" x14ac:dyDescent="0.35">
      <c r="A282" s="201"/>
      <c r="B282" s="34"/>
      <c r="C282" s="19"/>
      <c r="D282" s="20"/>
      <c r="E282" s="20" t="s">
        <v>72</v>
      </c>
      <c r="F282" s="13" t="s">
        <v>14</v>
      </c>
      <c r="G282" s="214"/>
      <c r="H282" s="11" t="s">
        <v>55</v>
      </c>
      <c r="I282" s="204"/>
      <c r="J282" s="23"/>
      <c r="K282" s="51"/>
    </row>
    <row r="283" spans="1:11" ht="21" customHeight="1" thickTop="1" x14ac:dyDescent="0.3">
      <c r="A283" s="52"/>
      <c r="B283" s="40"/>
      <c r="C283" s="25"/>
      <c r="D283" s="26"/>
      <c r="E283" s="26"/>
      <c r="F283" s="26"/>
      <c r="G283" s="26"/>
      <c r="H283" s="27"/>
      <c r="I283" s="26"/>
      <c r="J283" s="28"/>
      <c r="K283" s="53"/>
    </row>
    <row r="284" spans="1:11" ht="21" customHeight="1" x14ac:dyDescent="0.35">
      <c r="A284" s="188">
        <v>36</v>
      </c>
      <c r="B284" s="4">
        <v>44936</v>
      </c>
      <c r="C284" s="5" t="s">
        <v>35</v>
      </c>
      <c r="D284" s="46" t="s">
        <v>1114</v>
      </c>
      <c r="E284" s="9" t="s">
        <v>317</v>
      </c>
      <c r="F284" s="10"/>
      <c r="G284" s="205" t="s">
        <v>32</v>
      </c>
      <c r="H284" s="11"/>
      <c r="I284" s="203" t="s">
        <v>759</v>
      </c>
      <c r="J284" s="17">
        <v>42125</v>
      </c>
      <c r="K284" s="50">
        <f>SUM(K276,J284)</f>
        <v>569546</v>
      </c>
    </row>
    <row r="285" spans="1:11" ht="21" customHeight="1" x14ac:dyDescent="0.3">
      <c r="A285" s="189"/>
      <c r="B285" s="7"/>
      <c r="C285" s="8"/>
      <c r="D285" s="46" t="s">
        <v>543</v>
      </c>
      <c r="E285" s="9" t="s">
        <v>21</v>
      </c>
      <c r="F285" s="10"/>
      <c r="G285" s="196"/>
      <c r="H285" s="11"/>
      <c r="I285" s="193"/>
      <c r="J285" s="12"/>
      <c r="K285" s="47"/>
    </row>
    <row r="286" spans="1:11" ht="21" customHeight="1" x14ac:dyDescent="0.3">
      <c r="A286" s="189"/>
      <c r="B286" s="7"/>
      <c r="C286" s="8"/>
      <c r="D286" s="7"/>
      <c r="E286" s="9" t="s">
        <v>4</v>
      </c>
      <c r="F286" s="10"/>
      <c r="G286" s="196"/>
      <c r="H286" s="11"/>
      <c r="I286" s="193"/>
      <c r="J286" s="12"/>
      <c r="K286" s="47"/>
    </row>
    <row r="287" spans="1:11" ht="21" customHeight="1" x14ac:dyDescent="0.3">
      <c r="A287" s="189"/>
      <c r="B287" s="7"/>
      <c r="C287" s="8"/>
      <c r="D287" s="9"/>
      <c r="E287" s="9" t="s">
        <v>5</v>
      </c>
      <c r="F287" s="13" t="s">
        <v>14</v>
      </c>
      <c r="G287" s="196"/>
      <c r="H287" s="11" t="s">
        <v>56</v>
      </c>
      <c r="I287" s="193"/>
      <c r="J287" s="12"/>
      <c r="K287" s="47"/>
    </row>
    <row r="288" spans="1:11" ht="21" customHeight="1" x14ac:dyDescent="0.3">
      <c r="A288" s="189"/>
      <c r="B288" s="7"/>
      <c r="C288" s="8"/>
      <c r="D288" s="9"/>
      <c r="E288" s="9" t="s">
        <v>6</v>
      </c>
      <c r="F288" s="13" t="s">
        <v>14</v>
      </c>
      <c r="G288" s="196"/>
      <c r="H288" s="11" t="s">
        <v>27</v>
      </c>
      <c r="I288" s="193"/>
      <c r="J288" s="12"/>
      <c r="K288" s="47"/>
    </row>
    <row r="289" spans="1:11" ht="21" customHeight="1" x14ac:dyDescent="0.3">
      <c r="A289" s="189"/>
      <c r="B289" s="7"/>
      <c r="C289" s="8"/>
      <c r="D289" s="7"/>
      <c r="E289" s="9" t="s">
        <v>7</v>
      </c>
      <c r="F289" s="13" t="s">
        <v>14</v>
      </c>
      <c r="G289" s="196"/>
      <c r="H289" s="11" t="s">
        <v>775</v>
      </c>
      <c r="I289" s="193"/>
      <c r="J289" s="12"/>
      <c r="K289" s="47"/>
    </row>
    <row r="290" spans="1:11" ht="21" customHeight="1" thickBot="1" x14ac:dyDescent="0.35">
      <c r="A290" s="201"/>
      <c r="B290" s="34"/>
      <c r="C290" s="19"/>
      <c r="D290" s="20"/>
      <c r="E290" s="20" t="s">
        <v>72</v>
      </c>
      <c r="F290" s="13" t="s">
        <v>14</v>
      </c>
      <c r="G290" s="211"/>
      <c r="H290" s="11" t="s">
        <v>55</v>
      </c>
      <c r="I290" s="204"/>
      <c r="J290" s="23"/>
      <c r="K290" s="51"/>
    </row>
    <row r="291" spans="1:11" ht="21" customHeight="1" thickTop="1" x14ac:dyDescent="0.3">
      <c r="A291" s="52"/>
      <c r="B291" s="40"/>
      <c r="C291" s="25"/>
      <c r="D291" s="26"/>
      <c r="E291" s="26"/>
      <c r="F291" s="26"/>
      <c r="G291" s="26"/>
      <c r="H291" s="27"/>
      <c r="I291" s="26"/>
      <c r="J291" s="28"/>
      <c r="K291" s="53"/>
    </row>
    <row r="292" spans="1:11" ht="21" customHeight="1" x14ac:dyDescent="0.35">
      <c r="A292" s="188">
        <v>37</v>
      </c>
      <c r="B292" s="4">
        <v>44936</v>
      </c>
      <c r="C292" s="5" t="s">
        <v>35</v>
      </c>
      <c r="D292" s="46" t="s">
        <v>1115</v>
      </c>
      <c r="E292" s="9" t="s">
        <v>317</v>
      </c>
      <c r="F292" s="10"/>
      <c r="G292" s="205" t="s">
        <v>32</v>
      </c>
      <c r="H292" s="11"/>
      <c r="I292" s="203" t="s">
        <v>18</v>
      </c>
      <c r="J292" s="17">
        <v>44309</v>
      </c>
      <c r="K292" s="50">
        <f>SUM(K284,J292)</f>
        <v>613855</v>
      </c>
    </row>
    <row r="293" spans="1:11" ht="21" customHeight="1" x14ac:dyDescent="0.3">
      <c r="A293" s="189"/>
      <c r="B293" s="7"/>
      <c r="C293" s="8"/>
      <c r="D293" s="46" t="s">
        <v>502</v>
      </c>
      <c r="E293" s="9" t="s">
        <v>21</v>
      </c>
      <c r="F293" s="13" t="s">
        <v>14</v>
      </c>
      <c r="G293" s="196"/>
      <c r="H293" s="11" t="s">
        <v>17</v>
      </c>
      <c r="I293" s="193"/>
      <c r="J293" s="12"/>
      <c r="K293" s="47"/>
    </row>
    <row r="294" spans="1:11" ht="21" customHeight="1" x14ac:dyDescent="0.3">
      <c r="A294" s="189"/>
      <c r="B294" s="7"/>
      <c r="C294" s="8"/>
      <c r="D294" s="7"/>
      <c r="E294" s="9" t="s">
        <v>4</v>
      </c>
      <c r="F294" s="13" t="s">
        <v>14</v>
      </c>
      <c r="G294" s="196"/>
      <c r="H294" s="11" t="s">
        <v>88</v>
      </c>
      <c r="I294" s="193"/>
      <c r="J294" s="12"/>
      <c r="K294" s="47"/>
    </row>
    <row r="295" spans="1:11" ht="21" customHeight="1" x14ac:dyDescent="0.3">
      <c r="A295" s="189"/>
      <c r="B295" s="7"/>
      <c r="C295" s="8"/>
      <c r="D295" s="9"/>
      <c r="E295" s="9" t="s">
        <v>5</v>
      </c>
      <c r="F295" s="13" t="s">
        <v>14</v>
      </c>
      <c r="G295" s="196"/>
      <c r="H295" s="11" t="s">
        <v>45</v>
      </c>
      <c r="I295" s="193"/>
      <c r="J295" s="12"/>
      <c r="K295" s="47"/>
    </row>
    <row r="296" spans="1:11" ht="21" customHeight="1" x14ac:dyDescent="0.3">
      <c r="A296" s="189"/>
      <c r="B296" s="7"/>
      <c r="C296" s="8"/>
      <c r="D296" s="9"/>
      <c r="E296" s="9" t="s">
        <v>6</v>
      </c>
      <c r="F296" s="13" t="s">
        <v>14</v>
      </c>
      <c r="G296" s="196"/>
      <c r="H296" s="11" t="s">
        <v>848</v>
      </c>
      <c r="I296" s="193"/>
      <c r="J296" s="12"/>
      <c r="K296" s="47"/>
    </row>
    <row r="297" spans="1:11" ht="21" customHeight="1" x14ac:dyDescent="0.3">
      <c r="A297" s="189"/>
      <c r="B297" s="7"/>
      <c r="C297" s="8"/>
      <c r="D297" s="7"/>
      <c r="E297" s="9" t="s">
        <v>7</v>
      </c>
      <c r="F297" s="10" t="s">
        <v>12</v>
      </c>
      <c r="G297" s="196"/>
      <c r="H297" s="11" t="s">
        <v>45</v>
      </c>
      <c r="I297" s="193"/>
      <c r="J297" s="12"/>
      <c r="K297" s="47"/>
    </row>
    <row r="298" spans="1:11" ht="21" customHeight="1" thickBot="1" x14ac:dyDescent="0.35">
      <c r="A298" s="201"/>
      <c r="B298" s="34"/>
      <c r="C298" s="19"/>
      <c r="D298" s="20"/>
      <c r="E298" s="20" t="s">
        <v>72</v>
      </c>
      <c r="F298" s="13" t="s">
        <v>14</v>
      </c>
      <c r="G298" s="211"/>
      <c r="H298" s="11" t="s">
        <v>68</v>
      </c>
      <c r="I298" s="204"/>
      <c r="J298" s="23"/>
      <c r="K298" s="51"/>
    </row>
    <row r="299" spans="1:11" ht="21" customHeight="1" thickTop="1" x14ac:dyDescent="0.3">
      <c r="A299" s="52"/>
      <c r="B299" s="40"/>
      <c r="C299" s="25"/>
      <c r="D299" s="26"/>
      <c r="E299" s="26"/>
      <c r="F299" s="26"/>
      <c r="G299" s="26"/>
      <c r="H299" s="27"/>
      <c r="I299" s="26"/>
      <c r="J299" s="28"/>
      <c r="K299" s="53"/>
    </row>
    <row r="300" spans="1:11" ht="21" customHeight="1" x14ac:dyDescent="0.35">
      <c r="A300" s="188">
        <v>38</v>
      </c>
      <c r="B300" s="4">
        <v>44936</v>
      </c>
      <c r="C300" s="5" t="s">
        <v>23</v>
      </c>
      <c r="D300" s="46" t="s">
        <v>1116</v>
      </c>
      <c r="E300" s="9" t="s">
        <v>317</v>
      </c>
      <c r="F300" s="10"/>
      <c r="G300" s="206" t="s">
        <v>38</v>
      </c>
      <c r="H300" s="11"/>
      <c r="I300" s="203" t="s">
        <v>421</v>
      </c>
      <c r="J300" s="17">
        <v>10980</v>
      </c>
      <c r="K300" s="50">
        <f>SUM(K292,J300)</f>
        <v>624835</v>
      </c>
    </row>
    <row r="301" spans="1:11" ht="21" customHeight="1" x14ac:dyDescent="0.3">
      <c r="A301" s="189"/>
      <c r="B301" s="7"/>
      <c r="C301" s="8"/>
      <c r="D301" s="46" t="s">
        <v>711</v>
      </c>
      <c r="E301" s="9" t="s">
        <v>21</v>
      </c>
      <c r="F301" s="10" t="s">
        <v>12</v>
      </c>
      <c r="G301" s="212"/>
      <c r="H301" s="11" t="s">
        <v>57</v>
      </c>
      <c r="I301" s="193"/>
      <c r="J301" s="12"/>
      <c r="K301" s="47"/>
    </row>
    <row r="302" spans="1:11" ht="21" customHeight="1" x14ac:dyDescent="0.3">
      <c r="A302" s="189"/>
      <c r="B302" s="7"/>
      <c r="C302" s="8"/>
      <c r="D302" s="7"/>
      <c r="E302" s="9" t="s">
        <v>4</v>
      </c>
      <c r="F302" s="13" t="s">
        <v>14</v>
      </c>
      <c r="G302" s="212"/>
      <c r="H302" s="11" t="s">
        <v>93</v>
      </c>
      <c r="I302" s="193"/>
      <c r="J302" s="12"/>
      <c r="K302" s="47"/>
    </row>
    <row r="303" spans="1:11" ht="21" customHeight="1" x14ac:dyDescent="0.3">
      <c r="A303" s="189"/>
      <c r="B303" s="7"/>
      <c r="C303" s="8"/>
      <c r="D303" s="9"/>
      <c r="E303" s="9" t="s">
        <v>5</v>
      </c>
      <c r="F303" s="10" t="s">
        <v>12</v>
      </c>
      <c r="G303" s="212"/>
      <c r="H303" s="11" t="s">
        <v>44</v>
      </c>
      <c r="I303" s="193"/>
      <c r="J303" s="12"/>
      <c r="K303" s="47"/>
    </row>
    <row r="304" spans="1:11" ht="21" customHeight="1" x14ac:dyDescent="0.3">
      <c r="A304" s="189"/>
      <c r="B304" s="7"/>
      <c r="C304" s="8"/>
      <c r="D304" s="9"/>
      <c r="E304" s="9" t="s">
        <v>6</v>
      </c>
      <c r="F304" s="13" t="s">
        <v>14</v>
      </c>
      <c r="G304" s="212"/>
      <c r="H304" s="11" t="s">
        <v>93</v>
      </c>
      <c r="I304" s="193"/>
      <c r="J304" s="12"/>
      <c r="K304" s="47"/>
    </row>
    <row r="305" spans="1:11" ht="21" customHeight="1" x14ac:dyDescent="0.3">
      <c r="A305" s="189"/>
      <c r="B305" s="7"/>
      <c r="C305" s="8"/>
      <c r="D305" s="7"/>
      <c r="E305" s="9" t="s">
        <v>7</v>
      </c>
      <c r="F305" s="10" t="s">
        <v>12</v>
      </c>
      <c r="G305" s="212"/>
      <c r="H305" s="11" t="s">
        <v>57</v>
      </c>
      <c r="I305" s="193"/>
      <c r="J305" s="12"/>
      <c r="K305" s="47"/>
    </row>
    <row r="306" spans="1:11" ht="21" customHeight="1" thickBot="1" x14ac:dyDescent="0.35">
      <c r="A306" s="201"/>
      <c r="B306" s="34"/>
      <c r="C306" s="19"/>
      <c r="D306" s="20"/>
      <c r="E306" s="20" t="s">
        <v>72</v>
      </c>
      <c r="F306" s="13" t="s">
        <v>14</v>
      </c>
      <c r="G306" s="213"/>
      <c r="H306" s="11" t="s">
        <v>68</v>
      </c>
      <c r="I306" s="204"/>
      <c r="J306" s="23"/>
      <c r="K306" s="51"/>
    </row>
    <row r="307" spans="1:11" ht="21" customHeight="1" thickTop="1" x14ac:dyDescent="0.3">
      <c r="A307" s="52"/>
      <c r="B307" s="40"/>
      <c r="C307" s="25"/>
      <c r="D307" s="26"/>
      <c r="E307" s="26"/>
      <c r="F307" s="26"/>
      <c r="G307" s="26"/>
      <c r="H307" s="27"/>
      <c r="I307" s="26"/>
      <c r="J307" s="28"/>
      <c r="K307" s="53"/>
    </row>
    <row r="308" spans="1:11" ht="21" customHeight="1" x14ac:dyDescent="0.35">
      <c r="A308" s="188">
        <v>39</v>
      </c>
      <c r="B308" s="4">
        <v>44937</v>
      </c>
      <c r="C308" s="5" t="s">
        <v>104</v>
      </c>
      <c r="D308" s="46" t="s">
        <v>1117</v>
      </c>
      <c r="E308" s="9" t="s">
        <v>317</v>
      </c>
      <c r="F308" s="10"/>
      <c r="G308" s="205" t="s">
        <v>32</v>
      </c>
      <c r="H308" s="11"/>
      <c r="I308" s="203" t="s">
        <v>18</v>
      </c>
      <c r="J308" s="17">
        <v>42701</v>
      </c>
      <c r="K308" s="50">
        <f>SUM(K300,J308)</f>
        <v>667536</v>
      </c>
    </row>
    <row r="309" spans="1:11" ht="21" customHeight="1" x14ac:dyDescent="0.3">
      <c r="A309" s="189"/>
      <c r="B309" s="7"/>
      <c r="C309" s="8"/>
      <c r="D309" s="46" t="s">
        <v>1118</v>
      </c>
      <c r="E309" s="9" t="s">
        <v>21</v>
      </c>
      <c r="F309" s="10"/>
      <c r="G309" s="196"/>
      <c r="H309" s="11"/>
      <c r="I309" s="193"/>
      <c r="J309" s="12"/>
      <c r="K309" s="47"/>
    </row>
    <row r="310" spans="1:11" ht="21" customHeight="1" x14ac:dyDescent="0.3">
      <c r="A310" s="189"/>
      <c r="B310" s="7"/>
      <c r="C310" s="8"/>
      <c r="D310" s="7"/>
      <c r="E310" s="9" t="s">
        <v>4</v>
      </c>
      <c r="F310" s="13" t="s">
        <v>14</v>
      </c>
      <c r="G310" s="196"/>
      <c r="H310" s="11" t="s">
        <v>848</v>
      </c>
      <c r="I310" s="193"/>
      <c r="J310" s="12"/>
      <c r="K310" s="47"/>
    </row>
    <row r="311" spans="1:11" ht="21" customHeight="1" x14ac:dyDescent="0.3">
      <c r="A311" s="189"/>
      <c r="B311" s="7"/>
      <c r="C311" s="8"/>
      <c r="D311" s="9"/>
      <c r="E311" s="9" t="s">
        <v>5</v>
      </c>
      <c r="F311" s="13" t="s">
        <v>14</v>
      </c>
      <c r="G311" s="196"/>
      <c r="H311" s="11" t="s">
        <v>56</v>
      </c>
      <c r="I311" s="193"/>
      <c r="J311" s="12"/>
      <c r="K311" s="47"/>
    </row>
    <row r="312" spans="1:11" ht="21" customHeight="1" x14ac:dyDescent="0.3">
      <c r="A312" s="189"/>
      <c r="B312" s="7"/>
      <c r="C312" s="8"/>
      <c r="D312" s="9"/>
      <c r="E312" s="9" t="s">
        <v>6</v>
      </c>
      <c r="F312" s="13" t="s">
        <v>14</v>
      </c>
      <c r="G312" s="196"/>
      <c r="H312" s="11" t="s">
        <v>13</v>
      </c>
      <c r="I312" s="193"/>
      <c r="J312" s="12"/>
      <c r="K312" s="47"/>
    </row>
    <row r="313" spans="1:11" ht="21" customHeight="1" x14ac:dyDescent="0.3">
      <c r="A313" s="189"/>
      <c r="B313" s="7"/>
      <c r="C313" s="8"/>
      <c r="D313" s="7"/>
      <c r="E313" s="9" t="s">
        <v>7</v>
      </c>
      <c r="F313" s="13" t="s">
        <v>14</v>
      </c>
      <c r="G313" s="196"/>
      <c r="H313" s="11" t="s">
        <v>848</v>
      </c>
      <c r="I313" s="193"/>
      <c r="J313" s="12"/>
      <c r="K313" s="47"/>
    </row>
    <row r="314" spans="1:11" ht="21" customHeight="1" thickBot="1" x14ac:dyDescent="0.35">
      <c r="A314" s="201"/>
      <c r="B314" s="34"/>
      <c r="C314" s="19"/>
      <c r="D314" s="20"/>
      <c r="E314" s="20" t="s">
        <v>72</v>
      </c>
      <c r="F314" s="10" t="s">
        <v>12</v>
      </c>
      <c r="G314" s="211"/>
      <c r="H314" s="11" t="s">
        <v>55</v>
      </c>
      <c r="I314" s="204"/>
      <c r="J314" s="23"/>
      <c r="K314" s="51"/>
    </row>
    <row r="315" spans="1:11" ht="21" customHeight="1" thickTop="1" x14ac:dyDescent="0.3">
      <c r="A315" s="52"/>
      <c r="B315" s="40"/>
      <c r="C315" s="25"/>
      <c r="D315" s="26"/>
      <c r="E315" s="26"/>
      <c r="F315" s="26"/>
      <c r="G315" s="26"/>
      <c r="H315" s="27"/>
      <c r="I315" s="26"/>
      <c r="J315" s="28"/>
      <c r="K315" s="53"/>
    </row>
    <row r="316" spans="1:11" ht="21" customHeight="1" x14ac:dyDescent="0.35">
      <c r="A316" s="188">
        <v>40</v>
      </c>
      <c r="B316" s="4">
        <v>44937</v>
      </c>
      <c r="C316" s="5" t="s">
        <v>104</v>
      </c>
      <c r="D316" s="46" t="s">
        <v>1119</v>
      </c>
      <c r="E316" s="9" t="s">
        <v>317</v>
      </c>
      <c r="F316" s="13" t="s">
        <v>14</v>
      </c>
      <c r="G316" s="205" t="s">
        <v>32</v>
      </c>
      <c r="H316" s="11" t="s">
        <v>47</v>
      </c>
      <c r="I316" s="203" t="s">
        <v>938</v>
      </c>
      <c r="J316" s="17">
        <v>36144</v>
      </c>
      <c r="K316" s="50">
        <f>SUM(K308,J316)</f>
        <v>703680</v>
      </c>
    </row>
    <row r="317" spans="1:11" ht="21" customHeight="1" x14ac:dyDescent="0.3">
      <c r="A317" s="189"/>
      <c r="B317" s="7"/>
      <c r="C317" s="8"/>
      <c r="D317" s="46" t="s">
        <v>342</v>
      </c>
      <c r="E317" s="9" t="s">
        <v>21</v>
      </c>
      <c r="F317" s="13" t="s">
        <v>14</v>
      </c>
      <c r="G317" s="196"/>
      <c r="H317" s="11" t="s">
        <v>56</v>
      </c>
      <c r="I317" s="193"/>
      <c r="J317" s="12"/>
      <c r="K317" s="47"/>
    </row>
    <row r="318" spans="1:11" ht="21" customHeight="1" x14ac:dyDescent="0.3">
      <c r="A318" s="189"/>
      <c r="B318" s="7"/>
      <c r="C318" s="8"/>
      <c r="D318" s="7"/>
      <c r="E318" s="9" t="s">
        <v>4</v>
      </c>
      <c r="F318" s="13" t="s">
        <v>14</v>
      </c>
      <c r="G318" s="196"/>
      <c r="H318" s="11" t="s">
        <v>25</v>
      </c>
      <c r="I318" s="193"/>
      <c r="J318" s="12"/>
      <c r="K318" s="47"/>
    </row>
    <row r="319" spans="1:11" ht="21" customHeight="1" x14ac:dyDescent="0.3">
      <c r="A319" s="189"/>
      <c r="B319" s="7"/>
      <c r="C319" s="8"/>
      <c r="D319" s="9"/>
      <c r="E319" s="9" t="s">
        <v>5</v>
      </c>
      <c r="F319" s="10" t="s">
        <v>12</v>
      </c>
      <c r="G319" s="196"/>
      <c r="H319" s="11" t="s">
        <v>63</v>
      </c>
      <c r="I319" s="193"/>
      <c r="J319" s="12"/>
      <c r="K319" s="47"/>
    </row>
    <row r="320" spans="1:11" ht="21" customHeight="1" x14ac:dyDescent="0.3">
      <c r="A320" s="189"/>
      <c r="B320" s="7"/>
      <c r="C320" s="8"/>
      <c r="D320" s="9"/>
      <c r="E320" s="9" t="s">
        <v>6</v>
      </c>
      <c r="F320" s="13" t="s">
        <v>14</v>
      </c>
      <c r="G320" s="196"/>
      <c r="H320" s="11" t="s">
        <v>13</v>
      </c>
      <c r="I320" s="193"/>
      <c r="J320" s="12"/>
      <c r="K320" s="47"/>
    </row>
    <row r="321" spans="1:11" ht="21" customHeight="1" x14ac:dyDescent="0.3">
      <c r="A321" s="189"/>
      <c r="B321" s="7"/>
      <c r="C321" s="8"/>
      <c r="D321" s="7"/>
      <c r="E321" s="9" t="s">
        <v>7</v>
      </c>
      <c r="F321" s="10" t="s">
        <v>12</v>
      </c>
      <c r="G321" s="196"/>
      <c r="H321" s="11" t="s">
        <v>56</v>
      </c>
      <c r="I321" s="193"/>
      <c r="J321" s="12"/>
      <c r="K321" s="47"/>
    </row>
    <row r="322" spans="1:11" ht="21" customHeight="1" thickBot="1" x14ac:dyDescent="0.35">
      <c r="A322" s="201"/>
      <c r="B322" s="34"/>
      <c r="C322" s="19"/>
      <c r="D322" s="20"/>
      <c r="E322" s="20" t="s">
        <v>72</v>
      </c>
      <c r="F322" s="13" t="s">
        <v>14</v>
      </c>
      <c r="G322" s="211"/>
      <c r="H322" s="11" t="s">
        <v>68</v>
      </c>
      <c r="I322" s="204"/>
      <c r="J322" s="23"/>
      <c r="K322" s="51"/>
    </row>
    <row r="323" spans="1:11" ht="21" customHeight="1" thickTop="1" x14ac:dyDescent="0.3">
      <c r="A323" s="52"/>
      <c r="B323" s="40"/>
      <c r="C323" s="25"/>
      <c r="D323" s="26"/>
      <c r="E323" s="26"/>
      <c r="F323" s="26"/>
      <c r="G323" s="26"/>
      <c r="H323" s="27"/>
      <c r="I323" s="26"/>
      <c r="J323" s="28"/>
      <c r="K323" s="53"/>
    </row>
    <row r="324" spans="1:11" ht="21" customHeight="1" x14ac:dyDescent="0.35">
      <c r="A324" s="188">
        <v>41</v>
      </c>
      <c r="B324" s="4">
        <v>44937</v>
      </c>
      <c r="C324" s="5" t="s">
        <v>35</v>
      </c>
      <c r="D324" s="46" t="s">
        <v>1120</v>
      </c>
      <c r="E324" s="9" t="s">
        <v>317</v>
      </c>
      <c r="F324" s="13"/>
      <c r="G324" s="205" t="s">
        <v>32</v>
      </c>
      <c r="H324" s="11"/>
      <c r="I324" s="203" t="s">
        <v>938</v>
      </c>
      <c r="J324" s="17">
        <v>38929</v>
      </c>
      <c r="K324" s="50">
        <f>SUM(K316,J324)</f>
        <v>742609</v>
      </c>
    </row>
    <row r="325" spans="1:11" ht="21" customHeight="1" x14ac:dyDescent="0.3">
      <c r="A325" s="189"/>
      <c r="B325" s="7"/>
      <c r="C325" s="8"/>
      <c r="D325" s="46" t="s">
        <v>1121</v>
      </c>
      <c r="E325" s="9" t="s">
        <v>21</v>
      </c>
      <c r="F325" s="13" t="s">
        <v>14</v>
      </c>
      <c r="G325" s="196"/>
      <c r="H325" s="11" t="s">
        <v>101</v>
      </c>
      <c r="I325" s="193"/>
      <c r="J325" s="12"/>
      <c r="K325" s="47"/>
    </row>
    <row r="326" spans="1:11" ht="21" customHeight="1" x14ac:dyDescent="0.3">
      <c r="A326" s="189"/>
      <c r="B326" s="7"/>
      <c r="C326" s="8"/>
      <c r="D326" s="7"/>
      <c r="E326" s="9" t="s">
        <v>4</v>
      </c>
      <c r="F326" s="13" t="s">
        <v>14</v>
      </c>
      <c r="G326" s="196"/>
      <c r="H326" s="11" t="s">
        <v>52</v>
      </c>
      <c r="I326" s="193"/>
      <c r="J326" s="12"/>
      <c r="K326" s="47"/>
    </row>
    <row r="327" spans="1:11" ht="21" customHeight="1" x14ac:dyDescent="0.3">
      <c r="A327" s="189"/>
      <c r="B327" s="7"/>
      <c r="C327" s="8"/>
      <c r="D327" s="9"/>
      <c r="E327" s="9" t="s">
        <v>5</v>
      </c>
      <c r="F327" s="13" t="s">
        <v>14</v>
      </c>
      <c r="G327" s="196"/>
      <c r="H327" s="11" t="s">
        <v>29</v>
      </c>
      <c r="I327" s="193"/>
      <c r="J327" s="12"/>
      <c r="K327" s="47"/>
    </row>
    <row r="328" spans="1:11" ht="21" customHeight="1" x14ac:dyDescent="0.3">
      <c r="A328" s="189"/>
      <c r="B328" s="7"/>
      <c r="C328" s="8"/>
      <c r="D328" s="9"/>
      <c r="E328" s="9" t="s">
        <v>6</v>
      </c>
      <c r="F328" s="10" t="s">
        <v>12</v>
      </c>
      <c r="G328" s="196"/>
      <c r="H328" s="11" t="s">
        <v>52</v>
      </c>
      <c r="I328" s="193"/>
      <c r="J328" s="12"/>
      <c r="K328" s="47"/>
    </row>
    <row r="329" spans="1:11" ht="21" customHeight="1" x14ac:dyDescent="0.3">
      <c r="A329" s="189"/>
      <c r="B329" s="7"/>
      <c r="C329" s="8"/>
      <c r="D329" s="7"/>
      <c r="E329" s="9" t="s">
        <v>7</v>
      </c>
      <c r="F329" s="13" t="s">
        <v>14</v>
      </c>
      <c r="G329" s="196"/>
      <c r="H329" s="11" t="s">
        <v>29</v>
      </c>
      <c r="I329" s="193"/>
      <c r="J329" s="12"/>
      <c r="K329" s="47"/>
    </row>
    <row r="330" spans="1:11" ht="21" customHeight="1" thickBot="1" x14ac:dyDescent="0.35">
      <c r="A330" s="201"/>
      <c r="B330" s="34"/>
      <c r="C330" s="19"/>
      <c r="D330" s="20"/>
      <c r="E330" s="20" t="s">
        <v>72</v>
      </c>
      <c r="F330" s="13" t="s">
        <v>14</v>
      </c>
      <c r="G330" s="211"/>
      <c r="H330" s="11" t="s">
        <v>68</v>
      </c>
      <c r="I330" s="204"/>
      <c r="J330" s="23"/>
      <c r="K330" s="51"/>
    </row>
    <row r="331" spans="1:11" ht="21" customHeight="1" thickTop="1" x14ac:dyDescent="0.3">
      <c r="A331" s="52"/>
      <c r="B331" s="40"/>
      <c r="C331" s="25"/>
      <c r="D331" s="26"/>
      <c r="E331" s="26"/>
      <c r="F331" s="26"/>
      <c r="G331" s="26"/>
      <c r="H331" s="27"/>
      <c r="I331" s="26"/>
      <c r="J331" s="28"/>
      <c r="K331" s="53"/>
    </row>
    <row r="332" spans="1:11" ht="21" customHeight="1" x14ac:dyDescent="0.35">
      <c r="A332" s="188">
        <v>42</v>
      </c>
      <c r="B332" s="4">
        <v>44937</v>
      </c>
      <c r="C332" s="5" t="s">
        <v>35</v>
      </c>
      <c r="D332" s="46" t="s">
        <v>1122</v>
      </c>
      <c r="E332" s="9" t="s">
        <v>317</v>
      </c>
      <c r="F332" s="13"/>
      <c r="G332" s="205" t="s">
        <v>32</v>
      </c>
      <c r="H332" s="11"/>
      <c r="I332" s="203" t="s">
        <v>18</v>
      </c>
      <c r="J332" s="17">
        <v>34779</v>
      </c>
      <c r="K332" s="50">
        <f>SUM(K324,J332)</f>
        <v>777388</v>
      </c>
    </row>
    <row r="333" spans="1:11" ht="21" customHeight="1" x14ac:dyDescent="0.3">
      <c r="A333" s="189"/>
      <c r="B333" s="7"/>
      <c r="C333" s="8"/>
      <c r="D333" s="46" t="s">
        <v>778</v>
      </c>
      <c r="E333" s="9" t="s">
        <v>21</v>
      </c>
      <c r="F333" s="13"/>
      <c r="G333" s="196"/>
      <c r="H333" s="11"/>
      <c r="I333" s="193"/>
      <c r="J333" s="12"/>
      <c r="K333" s="47"/>
    </row>
    <row r="334" spans="1:11" ht="21" customHeight="1" x14ac:dyDescent="0.3">
      <c r="A334" s="189"/>
      <c r="B334" s="7"/>
      <c r="C334" s="8"/>
      <c r="D334" s="7"/>
      <c r="E334" s="9" t="s">
        <v>4</v>
      </c>
      <c r="F334" s="13" t="s">
        <v>14</v>
      </c>
      <c r="G334" s="196"/>
      <c r="H334" s="11" t="s">
        <v>48</v>
      </c>
      <c r="I334" s="193"/>
      <c r="J334" s="12"/>
      <c r="K334" s="47"/>
    </row>
    <row r="335" spans="1:11" ht="21" customHeight="1" x14ac:dyDescent="0.3">
      <c r="A335" s="189"/>
      <c r="B335" s="7"/>
      <c r="C335" s="8"/>
      <c r="D335" s="9"/>
      <c r="E335" s="9" t="s">
        <v>5</v>
      </c>
      <c r="F335" s="13" t="s">
        <v>14</v>
      </c>
      <c r="G335" s="196"/>
      <c r="H335" s="11" t="s">
        <v>52</v>
      </c>
      <c r="I335" s="193"/>
      <c r="J335" s="12"/>
      <c r="K335" s="47"/>
    </row>
    <row r="336" spans="1:11" ht="21" customHeight="1" x14ac:dyDescent="0.3">
      <c r="A336" s="189"/>
      <c r="B336" s="7"/>
      <c r="C336" s="8"/>
      <c r="D336" s="9"/>
      <c r="E336" s="9" t="s">
        <v>6</v>
      </c>
      <c r="F336" s="13" t="s">
        <v>14</v>
      </c>
      <c r="G336" s="196"/>
      <c r="H336" s="11" t="s">
        <v>93</v>
      </c>
      <c r="I336" s="193"/>
      <c r="J336" s="12"/>
      <c r="K336" s="47"/>
    </row>
    <row r="337" spans="1:11" ht="21" customHeight="1" x14ac:dyDescent="0.3">
      <c r="A337" s="189"/>
      <c r="B337" s="7"/>
      <c r="C337" s="8"/>
      <c r="D337" s="7"/>
      <c r="E337" s="9" t="s">
        <v>7</v>
      </c>
      <c r="F337" s="10" t="s">
        <v>12</v>
      </c>
      <c r="G337" s="196"/>
      <c r="H337" s="11" t="s">
        <v>93</v>
      </c>
      <c r="I337" s="193"/>
      <c r="J337" s="12"/>
      <c r="K337" s="47"/>
    </row>
    <row r="338" spans="1:11" ht="21" customHeight="1" thickBot="1" x14ac:dyDescent="0.35">
      <c r="A338" s="201"/>
      <c r="B338" s="34"/>
      <c r="C338" s="19"/>
      <c r="D338" s="20"/>
      <c r="E338" s="20" t="s">
        <v>72</v>
      </c>
      <c r="F338" s="13" t="s">
        <v>14</v>
      </c>
      <c r="G338" s="211"/>
      <c r="H338" s="11" t="s">
        <v>68</v>
      </c>
      <c r="I338" s="204"/>
      <c r="J338" s="23"/>
      <c r="K338" s="51"/>
    </row>
    <row r="339" spans="1:11" ht="21" customHeight="1" thickTop="1" x14ac:dyDescent="0.3">
      <c r="A339" s="52"/>
      <c r="B339" s="40"/>
      <c r="C339" s="25"/>
      <c r="D339" s="26"/>
      <c r="E339" s="26"/>
      <c r="F339" s="26"/>
      <c r="G339" s="26"/>
      <c r="H339" s="27"/>
      <c r="I339" s="26"/>
      <c r="J339" s="28"/>
      <c r="K339" s="53"/>
    </row>
    <row r="340" spans="1:11" ht="21" customHeight="1" x14ac:dyDescent="0.35">
      <c r="A340" s="188">
        <v>43</v>
      </c>
      <c r="B340" s="4">
        <v>44937</v>
      </c>
      <c r="C340" s="5" t="s">
        <v>23</v>
      </c>
      <c r="D340" s="46" t="s">
        <v>1123</v>
      </c>
      <c r="E340" s="9" t="s">
        <v>317</v>
      </c>
      <c r="F340" s="13"/>
      <c r="G340" s="202" t="s">
        <v>43</v>
      </c>
      <c r="H340" s="11"/>
      <c r="I340" s="203" t="s">
        <v>18</v>
      </c>
      <c r="J340" s="17">
        <v>2692</v>
      </c>
      <c r="K340" s="50">
        <f>SUM(K332,J340)</f>
        <v>780080</v>
      </c>
    </row>
    <row r="341" spans="1:11" ht="21" customHeight="1" x14ac:dyDescent="0.3">
      <c r="A341" s="189"/>
      <c r="B341" s="7"/>
      <c r="C341" s="8"/>
      <c r="D341" s="46" t="s">
        <v>1124</v>
      </c>
      <c r="E341" s="9" t="s">
        <v>21</v>
      </c>
      <c r="F341" s="10" t="s">
        <v>12</v>
      </c>
      <c r="G341" s="214"/>
      <c r="H341" s="11" t="s">
        <v>47</v>
      </c>
      <c r="I341" s="193"/>
      <c r="J341" s="12"/>
      <c r="K341" s="47"/>
    </row>
    <row r="342" spans="1:11" ht="21" customHeight="1" x14ac:dyDescent="0.3">
      <c r="A342" s="189"/>
      <c r="B342" s="7"/>
      <c r="C342" s="8"/>
      <c r="D342" s="7"/>
      <c r="E342" s="9" t="s">
        <v>4</v>
      </c>
      <c r="F342" s="10" t="s">
        <v>12</v>
      </c>
      <c r="G342" s="214"/>
      <c r="H342" s="11" t="s">
        <v>65</v>
      </c>
      <c r="I342" s="193"/>
      <c r="J342" s="12"/>
      <c r="K342" s="47"/>
    </row>
    <row r="343" spans="1:11" ht="21" customHeight="1" x14ac:dyDescent="0.3">
      <c r="A343" s="189"/>
      <c r="B343" s="7"/>
      <c r="C343" s="8"/>
      <c r="D343" s="9"/>
      <c r="E343" s="9" t="s">
        <v>5</v>
      </c>
      <c r="F343" s="10" t="s">
        <v>12</v>
      </c>
      <c r="G343" s="214"/>
      <c r="H343" s="11" t="s">
        <v>13</v>
      </c>
      <c r="I343" s="193"/>
      <c r="J343" s="12"/>
      <c r="K343" s="47"/>
    </row>
    <row r="344" spans="1:11" ht="21" customHeight="1" x14ac:dyDescent="0.3">
      <c r="A344" s="189"/>
      <c r="B344" s="7"/>
      <c r="C344" s="8"/>
      <c r="D344" s="9"/>
      <c r="E344" s="9" t="s">
        <v>6</v>
      </c>
      <c r="F344" s="10" t="s">
        <v>12</v>
      </c>
      <c r="G344" s="214"/>
      <c r="H344" s="11" t="s">
        <v>68</v>
      </c>
      <c r="I344" s="193"/>
      <c r="J344" s="12"/>
      <c r="K344" s="47"/>
    </row>
    <row r="345" spans="1:11" ht="21" customHeight="1" x14ac:dyDescent="0.3">
      <c r="A345" s="189"/>
      <c r="B345" s="7"/>
      <c r="C345" s="8"/>
      <c r="D345" s="7"/>
      <c r="E345" s="9" t="s">
        <v>7</v>
      </c>
      <c r="F345" s="13" t="s">
        <v>14</v>
      </c>
      <c r="G345" s="214"/>
      <c r="H345" s="11" t="s">
        <v>25</v>
      </c>
      <c r="I345" s="193"/>
      <c r="J345" s="12"/>
      <c r="K345" s="47"/>
    </row>
    <row r="346" spans="1:11" ht="21" customHeight="1" thickBot="1" x14ac:dyDescent="0.35">
      <c r="A346" s="201"/>
      <c r="B346" s="34"/>
      <c r="C346" s="19"/>
      <c r="D346" s="20"/>
      <c r="E346" s="20" t="s">
        <v>72</v>
      </c>
      <c r="F346" s="10" t="s">
        <v>12</v>
      </c>
      <c r="G346" s="214"/>
      <c r="H346" s="11" t="s">
        <v>55</v>
      </c>
      <c r="I346" s="204"/>
      <c r="J346" s="23"/>
      <c r="K346" s="51"/>
    </row>
    <row r="347" spans="1:11" ht="21" customHeight="1" thickTop="1" x14ac:dyDescent="0.3">
      <c r="A347" s="52"/>
      <c r="B347" s="40"/>
      <c r="C347" s="25"/>
      <c r="D347" s="26"/>
      <c r="E347" s="26"/>
      <c r="F347" s="26"/>
      <c r="G347" s="26"/>
      <c r="H347" s="27"/>
      <c r="I347" s="26"/>
      <c r="J347" s="28"/>
      <c r="K347" s="53"/>
    </row>
    <row r="348" spans="1:11" ht="21" customHeight="1" x14ac:dyDescent="0.35">
      <c r="A348" s="188">
        <v>44</v>
      </c>
      <c r="B348" s="4">
        <v>44938</v>
      </c>
      <c r="C348" s="5" t="s">
        <v>104</v>
      </c>
      <c r="D348" s="46" t="s">
        <v>1125</v>
      </c>
      <c r="E348" s="9" t="s">
        <v>317</v>
      </c>
      <c r="F348" s="13"/>
      <c r="G348" s="202" t="s">
        <v>43</v>
      </c>
      <c r="H348" s="11"/>
      <c r="I348" s="203" t="s">
        <v>938</v>
      </c>
      <c r="J348" s="17">
        <v>3655</v>
      </c>
      <c r="K348" s="50">
        <f>SUM(K340,J348)</f>
        <v>783735</v>
      </c>
    </row>
    <row r="349" spans="1:11" ht="21" customHeight="1" x14ac:dyDescent="0.3">
      <c r="A349" s="189"/>
      <c r="B349" s="7"/>
      <c r="C349" s="8"/>
      <c r="D349" s="46" t="s">
        <v>571</v>
      </c>
      <c r="E349" s="9" t="s">
        <v>21</v>
      </c>
      <c r="F349" s="10"/>
      <c r="G349" s="214"/>
      <c r="H349" s="11"/>
      <c r="I349" s="193"/>
      <c r="J349" s="12"/>
      <c r="K349" s="47"/>
    </row>
    <row r="350" spans="1:11" ht="21" customHeight="1" x14ac:dyDescent="0.3">
      <c r="A350" s="189"/>
      <c r="B350" s="7"/>
      <c r="C350" s="8"/>
      <c r="D350" s="7"/>
      <c r="E350" s="9" t="s">
        <v>4</v>
      </c>
      <c r="F350" s="10" t="s">
        <v>12</v>
      </c>
      <c r="G350" s="214"/>
      <c r="H350" s="11" t="s">
        <v>65</v>
      </c>
      <c r="I350" s="193"/>
      <c r="J350" s="12"/>
      <c r="K350" s="47"/>
    </row>
    <row r="351" spans="1:11" ht="21" customHeight="1" x14ac:dyDescent="0.3">
      <c r="A351" s="189"/>
      <c r="B351" s="7"/>
      <c r="C351" s="8"/>
      <c r="D351" s="9"/>
      <c r="E351" s="9" t="s">
        <v>5</v>
      </c>
      <c r="F351" s="10" t="s">
        <v>12</v>
      </c>
      <c r="G351" s="214"/>
      <c r="H351" s="11" t="s">
        <v>13</v>
      </c>
      <c r="I351" s="193"/>
      <c r="J351" s="12"/>
      <c r="K351" s="47"/>
    </row>
    <row r="352" spans="1:11" ht="21" customHeight="1" x14ac:dyDescent="0.3">
      <c r="A352" s="189"/>
      <c r="B352" s="7"/>
      <c r="C352" s="8"/>
      <c r="D352" s="9"/>
      <c r="E352" s="9" t="s">
        <v>6</v>
      </c>
      <c r="F352" s="10" t="s">
        <v>12</v>
      </c>
      <c r="G352" s="214"/>
      <c r="H352" s="11" t="s">
        <v>28</v>
      </c>
      <c r="I352" s="193"/>
      <c r="J352" s="12"/>
      <c r="K352" s="47"/>
    </row>
    <row r="353" spans="1:11" ht="21" customHeight="1" x14ac:dyDescent="0.3">
      <c r="A353" s="189"/>
      <c r="B353" s="7"/>
      <c r="C353" s="8"/>
      <c r="D353" s="7"/>
      <c r="E353" s="9" t="s">
        <v>7</v>
      </c>
      <c r="F353" s="13" t="s">
        <v>14</v>
      </c>
      <c r="G353" s="214"/>
      <c r="H353" s="11" t="s">
        <v>25</v>
      </c>
      <c r="I353" s="193"/>
      <c r="J353" s="12"/>
      <c r="K353" s="47"/>
    </row>
    <row r="354" spans="1:11" ht="21" customHeight="1" thickBot="1" x14ac:dyDescent="0.35">
      <c r="A354" s="201"/>
      <c r="B354" s="34"/>
      <c r="C354" s="19"/>
      <c r="D354" s="20"/>
      <c r="E354" s="20" t="s">
        <v>72</v>
      </c>
      <c r="F354" s="10" t="s">
        <v>12</v>
      </c>
      <c r="G354" s="214"/>
      <c r="H354" s="11" t="s">
        <v>55</v>
      </c>
      <c r="I354" s="204"/>
      <c r="J354" s="23"/>
      <c r="K354" s="51"/>
    </row>
    <row r="355" spans="1:11" ht="21" customHeight="1" thickTop="1" x14ac:dyDescent="0.3">
      <c r="A355" s="52"/>
      <c r="B355" s="40"/>
      <c r="C355" s="25"/>
      <c r="D355" s="26"/>
      <c r="E355" s="26"/>
      <c r="F355" s="26"/>
      <c r="G355" s="26"/>
      <c r="H355" s="27"/>
      <c r="I355" s="26"/>
      <c r="J355" s="28"/>
      <c r="K355" s="53"/>
    </row>
    <row r="356" spans="1:11" ht="21" customHeight="1" x14ac:dyDescent="0.35">
      <c r="A356" s="188">
        <v>45</v>
      </c>
      <c r="B356" s="4">
        <v>44938</v>
      </c>
      <c r="C356" s="5" t="s">
        <v>104</v>
      </c>
      <c r="D356" s="46" t="s">
        <v>1126</v>
      </c>
      <c r="E356" s="9" t="s">
        <v>317</v>
      </c>
      <c r="F356" s="13"/>
      <c r="G356" s="202" t="s">
        <v>43</v>
      </c>
      <c r="H356" s="11"/>
      <c r="I356" s="203" t="s">
        <v>18</v>
      </c>
      <c r="J356" s="17">
        <v>6044</v>
      </c>
      <c r="K356" s="50">
        <f>SUM(K348,J356)</f>
        <v>789779</v>
      </c>
    </row>
    <row r="357" spans="1:11" ht="21" customHeight="1" x14ac:dyDescent="0.3">
      <c r="A357" s="189"/>
      <c r="B357" s="7"/>
      <c r="C357" s="8"/>
      <c r="D357" s="46" t="s">
        <v>1127</v>
      </c>
      <c r="E357" s="9" t="s">
        <v>21</v>
      </c>
      <c r="F357" s="10"/>
      <c r="G357" s="214"/>
      <c r="H357" s="11"/>
      <c r="I357" s="193"/>
      <c r="J357" s="12"/>
      <c r="K357" s="47"/>
    </row>
    <row r="358" spans="1:11" ht="21" customHeight="1" x14ac:dyDescent="0.3">
      <c r="A358" s="189"/>
      <c r="B358" s="7"/>
      <c r="C358" s="8"/>
      <c r="D358" s="7"/>
      <c r="E358" s="9" t="s">
        <v>4</v>
      </c>
      <c r="F358" s="10" t="s">
        <v>12</v>
      </c>
      <c r="G358" s="214"/>
      <c r="H358" s="11" t="s">
        <v>52</v>
      </c>
      <c r="I358" s="193"/>
      <c r="J358" s="12"/>
      <c r="K358" s="47"/>
    </row>
    <row r="359" spans="1:11" ht="21" customHeight="1" x14ac:dyDescent="0.3">
      <c r="A359" s="189"/>
      <c r="B359" s="7"/>
      <c r="C359" s="8"/>
      <c r="D359" s="9"/>
      <c r="E359" s="9" t="s">
        <v>5</v>
      </c>
      <c r="F359" s="10" t="s">
        <v>12</v>
      </c>
      <c r="G359" s="214"/>
      <c r="H359" s="11" t="s">
        <v>17</v>
      </c>
      <c r="I359" s="193"/>
      <c r="J359" s="12"/>
      <c r="K359" s="47"/>
    </row>
    <row r="360" spans="1:11" ht="21" customHeight="1" x14ac:dyDescent="0.3">
      <c r="A360" s="189"/>
      <c r="B360" s="7"/>
      <c r="C360" s="8"/>
      <c r="D360" s="9"/>
      <c r="E360" s="9" t="s">
        <v>6</v>
      </c>
      <c r="F360" s="10" t="s">
        <v>12</v>
      </c>
      <c r="G360" s="214"/>
      <c r="H360" s="11" t="s">
        <v>16</v>
      </c>
      <c r="I360" s="193"/>
      <c r="J360" s="12"/>
      <c r="K360" s="47"/>
    </row>
    <row r="361" spans="1:11" ht="21" customHeight="1" x14ac:dyDescent="0.3">
      <c r="A361" s="189"/>
      <c r="B361" s="7"/>
      <c r="C361" s="8"/>
      <c r="D361" s="7"/>
      <c r="E361" s="9" t="s">
        <v>7</v>
      </c>
      <c r="F361" s="13" t="s">
        <v>14</v>
      </c>
      <c r="G361" s="214"/>
      <c r="H361" s="11" t="s">
        <v>86</v>
      </c>
      <c r="I361" s="193"/>
      <c r="J361" s="12"/>
      <c r="K361" s="47"/>
    </row>
    <row r="362" spans="1:11" ht="21" customHeight="1" thickBot="1" x14ac:dyDescent="0.35">
      <c r="A362" s="201"/>
      <c r="B362" s="34"/>
      <c r="C362" s="19"/>
      <c r="D362" s="20"/>
      <c r="E362" s="20" t="s">
        <v>72</v>
      </c>
      <c r="F362" s="13" t="s">
        <v>14</v>
      </c>
      <c r="G362" s="214"/>
      <c r="H362" s="11" t="s">
        <v>68</v>
      </c>
      <c r="I362" s="204"/>
      <c r="J362" s="23"/>
      <c r="K362" s="51"/>
    </row>
    <row r="363" spans="1:11" ht="21" customHeight="1" thickTop="1" x14ac:dyDescent="0.3">
      <c r="A363" s="52"/>
      <c r="B363" s="40"/>
      <c r="C363" s="25"/>
      <c r="D363" s="26"/>
      <c r="E363" s="26"/>
      <c r="F363" s="26"/>
      <c r="G363" s="26"/>
      <c r="H363" s="27"/>
      <c r="I363" s="26"/>
      <c r="J363" s="28"/>
      <c r="K363" s="53"/>
    </row>
    <row r="364" spans="1:11" ht="21" customHeight="1" x14ac:dyDescent="0.35">
      <c r="A364" s="188">
        <v>46</v>
      </c>
      <c r="B364" s="4">
        <v>44938</v>
      </c>
      <c r="C364" s="5" t="s">
        <v>35</v>
      </c>
      <c r="D364" s="46" t="s">
        <v>1128</v>
      </c>
      <c r="E364" s="9" t="s">
        <v>317</v>
      </c>
      <c r="F364" s="13"/>
      <c r="G364" s="205" t="s">
        <v>32</v>
      </c>
      <c r="H364" s="11"/>
      <c r="I364" s="203" t="s">
        <v>629</v>
      </c>
      <c r="J364" s="17">
        <v>23106</v>
      </c>
      <c r="K364" s="50">
        <f>SUM(K356,J364)</f>
        <v>812885</v>
      </c>
    </row>
    <row r="365" spans="1:11" ht="21" customHeight="1" x14ac:dyDescent="0.3">
      <c r="A365" s="189"/>
      <c r="B365" s="7"/>
      <c r="C365" s="8"/>
      <c r="D365" s="46" t="s">
        <v>478</v>
      </c>
      <c r="E365" s="9" t="s">
        <v>21</v>
      </c>
      <c r="F365" s="10"/>
      <c r="G365" s="196"/>
      <c r="H365" s="11"/>
      <c r="I365" s="193"/>
      <c r="J365" s="12"/>
      <c r="K365" s="47"/>
    </row>
    <row r="366" spans="1:11" ht="21" customHeight="1" x14ac:dyDescent="0.3">
      <c r="A366" s="189"/>
      <c r="B366" s="7"/>
      <c r="C366" s="8"/>
      <c r="D366" s="7"/>
      <c r="E366" s="9" t="s">
        <v>4</v>
      </c>
      <c r="F366" s="10" t="s">
        <v>12</v>
      </c>
      <c r="G366" s="196"/>
      <c r="H366" s="11" t="s">
        <v>606</v>
      </c>
      <c r="I366" s="193"/>
      <c r="J366" s="12"/>
      <c r="K366" s="47"/>
    </row>
    <row r="367" spans="1:11" ht="21" customHeight="1" x14ac:dyDescent="0.3">
      <c r="A367" s="189"/>
      <c r="B367" s="7"/>
      <c r="C367" s="8"/>
      <c r="D367" s="9"/>
      <c r="E367" s="9" t="s">
        <v>5</v>
      </c>
      <c r="F367" s="13" t="s">
        <v>14</v>
      </c>
      <c r="G367" s="196"/>
      <c r="H367" s="11" t="s">
        <v>101</v>
      </c>
      <c r="I367" s="193"/>
      <c r="J367" s="12"/>
      <c r="K367" s="47"/>
    </row>
    <row r="368" spans="1:11" ht="21" customHeight="1" x14ac:dyDescent="0.3">
      <c r="A368" s="189"/>
      <c r="B368" s="7"/>
      <c r="C368" s="8"/>
      <c r="D368" s="9"/>
      <c r="E368" s="9" t="s">
        <v>6</v>
      </c>
      <c r="F368" s="10" t="s">
        <v>12</v>
      </c>
      <c r="G368" s="196"/>
      <c r="H368" s="11" t="s">
        <v>617</v>
      </c>
      <c r="I368" s="193"/>
      <c r="J368" s="12"/>
      <c r="K368" s="47"/>
    </row>
    <row r="369" spans="1:11" ht="21" customHeight="1" x14ac:dyDescent="0.3">
      <c r="A369" s="189"/>
      <c r="B369" s="7"/>
      <c r="C369" s="8"/>
      <c r="D369" s="7"/>
      <c r="E369" s="9" t="s">
        <v>7</v>
      </c>
      <c r="F369" s="13" t="s">
        <v>14</v>
      </c>
      <c r="G369" s="196"/>
      <c r="H369" s="11" t="s">
        <v>101</v>
      </c>
      <c r="I369" s="193"/>
      <c r="J369" s="12"/>
      <c r="K369" s="47"/>
    </row>
    <row r="370" spans="1:11" ht="21" customHeight="1" thickBot="1" x14ac:dyDescent="0.35">
      <c r="A370" s="201"/>
      <c r="B370" s="34"/>
      <c r="C370" s="19"/>
      <c r="D370" s="20"/>
      <c r="E370" s="20" t="s">
        <v>72</v>
      </c>
      <c r="F370" s="13" t="s">
        <v>14</v>
      </c>
      <c r="G370" s="211"/>
      <c r="H370" s="11" t="s">
        <v>55</v>
      </c>
      <c r="I370" s="204"/>
      <c r="J370" s="23"/>
      <c r="K370" s="51"/>
    </row>
    <row r="371" spans="1:11" ht="21" customHeight="1" thickTop="1" x14ac:dyDescent="0.3">
      <c r="A371" s="52"/>
      <c r="B371" s="40"/>
      <c r="C371" s="25"/>
      <c r="D371" s="26"/>
      <c r="E371" s="26"/>
      <c r="F371" s="26"/>
      <c r="G371" s="26"/>
      <c r="H371" s="27"/>
      <c r="I371" s="26"/>
      <c r="J371" s="28"/>
      <c r="K371" s="53"/>
    </row>
    <row r="372" spans="1:11" ht="21" customHeight="1" x14ac:dyDescent="0.35">
      <c r="A372" s="188">
        <v>47</v>
      </c>
      <c r="B372" s="4">
        <v>44938</v>
      </c>
      <c r="C372" s="5" t="s">
        <v>23</v>
      </c>
      <c r="D372" s="46" t="s">
        <v>1116</v>
      </c>
      <c r="E372" s="9" t="s">
        <v>317</v>
      </c>
      <c r="F372" s="13"/>
      <c r="G372" s="205" t="s">
        <v>32</v>
      </c>
      <c r="H372" s="11"/>
      <c r="I372" s="203" t="s">
        <v>18</v>
      </c>
      <c r="J372" s="17">
        <v>16321</v>
      </c>
      <c r="K372" s="50">
        <f>SUM(K364,J372)</f>
        <v>829206</v>
      </c>
    </row>
    <row r="373" spans="1:11" ht="21" customHeight="1" x14ac:dyDescent="0.3">
      <c r="A373" s="189"/>
      <c r="B373" s="7"/>
      <c r="C373" s="8"/>
      <c r="D373" s="46" t="s">
        <v>711</v>
      </c>
      <c r="E373" s="9" t="s">
        <v>21</v>
      </c>
      <c r="F373" s="10"/>
      <c r="G373" s="196"/>
      <c r="H373" s="11"/>
      <c r="I373" s="193"/>
      <c r="J373" s="12"/>
      <c r="K373" s="47"/>
    </row>
    <row r="374" spans="1:11" ht="21" customHeight="1" x14ac:dyDescent="0.3">
      <c r="A374" s="189"/>
      <c r="B374" s="7"/>
      <c r="C374" s="8"/>
      <c r="D374" s="7"/>
      <c r="E374" s="9" t="s">
        <v>4</v>
      </c>
      <c r="F374" s="10" t="s">
        <v>12</v>
      </c>
      <c r="G374" s="196"/>
      <c r="H374" s="11" t="s">
        <v>135</v>
      </c>
      <c r="I374" s="193"/>
      <c r="J374" s="12"/>
      <c r="K374" s="47"/>
    </row>
    <row r="375" spans="1:11" ht="21" customHeight="1" x14ac:dyDescent="0.3">
      <c r="A375" s="189"/>
      <c r="B375" s="7"/>
      <c r="C375" s="8"/>
      <c r="D375" s="9"/>
      <c r="E375" s="9" t="s">
        <v>5</v>
      </c>
      <c r="F375" s="13" t="s">
        <v>14</v>
      </c>
      <c r="G375" s="196"/>
      <c r="H375" s="11" t="s">
        <v>17</v>
      </c>
      <c r="I375" s="193"/>
      <c r="J375" s="12"/>
      <c r="K375" s="47"/>
    </row>
    <row r="376" spans="1:11" ht="21" customHeight="1" x14ac:dyDescent="0.3">
      <c r="A376" s="189"/>
      <c r="B376" s="7"/>
      <c r="C376" s="8"/>
      <c r="D376" s="9"/>
      <c r="E376" s="9" t="s">
        <v>6</v>
      </c>
      <c r="F376" s="10" t="s">
        <v>12</v>
      </c>
      <c r="G376" s="196"/>
      <c r="H376" s="11" t="s">
        <v>133</v>
      </c>
      <c r="I376" s="193"/>
      <c r="J376" s="12"/>
      <c r="K376" s="47"/>
    </row>
    <row r="377" spans="1:11" ht="21" customHeight="1" x14ac:dyDescent="0.3">
      <c r="A377" s="189"/>
      <c r="B377" s="7"/>
      <c r="C377" s="8"/>
      <c r="D377" s="7"/>
      <c r="E377" s="9" t="s">
        <v>7</v>
      </c>
      <c r="F377" s="13" t="s">
        <v>14</v>
      </c>
      <c r="G377" s="196"/>
      <c r="H377" s="11" t="s">
        <v>86</v>
      </c>
      <c r="I377" s="193"/>
      <c r="J377" s="12"/>
      <c r="K377" s="47"/>
    </row>
    <row r="378" spans="1:11" ht="21" customHeight="1" thickBot="1" x14ac:dyDescent="0.35">
      <c r="A378" s="201"/>
      <c r="B378" s="34"/>
      <c r="C378" s="19"/>
      <c r="D378" s="20"/>
      <c r="E378" s="20" t="s">
        <v>72</v>
      </c>
      <c r="F378" s="13" t="s">
        <v>14</v>
      </c>
      <c r="G378" s="211"/>
      <c r="H378" s="11" t="s">
        <v>68</v>
      </c>
      <c r="I378" s="204"/>
      <c r="J378" s="23"/>
      <c r="K378" s="51"/>
    </row>
    <row r="379" spans="1:11" ht="21" customHeight="1" thickTop="1" x14ac:dyDescent="0.3">
      <c r="A379" s="52"/>
      <c r="B379" s="40"/>
      <c r="C379" s="25"/>
      <c r="D379" s="26"/>
      <c r="E379" s="26"/>
      <c r="F379" s="26"/>
      <c r="G379" s="26"/>
      <c r="H379" s="27"/>
      <c r="I379" s="26"/>
      <c r="J379" s="28"/>
      <c r="K379" s="53"/>
    </row>
    <row r="380" spans="1:11" ht="21" customHeight="1" x14ac:dyDescent="0.35">
      <c r="A380" s="188">
        <v>48</v>
      </c>
      <c r="B380" s="4">
        <v>44939</v>
      </c>
      <c r="C380" s="5" t="s">
        <v>104</v>
      </c>
      <c r="D380" s="46" t="s">
        <v>1130</v>
      </c>
      <c r="E380" s="9" t="s">
        <v>317</v>
      </c>
      <c r="F380" s="13"/>
      <c r="G380" s="206" t="s">
        <v>38</v>
      </c>
      <c r="H380" s="11"/>
      <c r="I380" s="203" t="s">
        <v>938</v>
      </c>
      <c r="J380" s="17">
        <v>9398</v>
      </c>
      <c r="K380" s="50">
        <f>SUM(K372,J380)</f>
        <v>838604</v>
      </c>
    </row>
    <row r="381" spans="1:11" ht="21" customHeight="1" x14ac:dyDescent="0.3">
      <c r="A381" s="189"/>
      <c r="B381" s="7"/>
      <c r="C381" s="8"/>
      <c r="D381" s="46" t="s">
        <v>1131</v>
      </c>
      <c r="E381" s="9" t="s">
        <v>21</v>
      </c>
      <c r="F381" s="10"/>
      <c r="G381" s="212"/>
      <c r="H381" s="11"/>
      <c r="I381" s="193"/>
      <c r="J381" s="12"/>
      <c r="K381" s="47"/>
    </row>
    <row r="382" spans="1:11" ht="21" customHeight="1" x14ac:dyDescent="0.3">
      <c r="A382" s="189"/>
      <c r="B382" s="7"/>
      <c r="C382" s="8"/>
      <c r="D382" s="7"/>
      <c r="E382" s="9" t="s">
        <v>4</v>
      </c>
      <c r="F382" s="10" t="s">
        <v>12</v>
      </c>
      <c r="G382" s="212"/>
      <c r="H382" s="11" t="s">
        <v>93</v>
      </c>
      <c r="I382" s="193"/>
      <c r="J382" s="12"/>
      <c r="K382" s="47"/>
    </row>
    <row r="383" spans="1:11" ht="21" customHeight="1" x14ac:dyDescent="0.3">
      <c r="A383" s="189"/>
      <c r="B383" s="7"/>
      <c r="C383" s="8"/>
      <c r="D383" s="9"/>
      <c r="E383" s="9" t="s">
        <v>5</v>
      </c>
      <c r="F383" s="13" t="s">
        <v>14</v>
      </c>
      <c r="G383" s="212"/>
      <c r="H383" s="11" t="s">
        <v>13</v>
      </c>
      <c r="I383" s="193"/>
      <c r="J383" s="12"/>
      <c r="K383" s="47"/>
    </row>
    <row r="384" spans="1:11" ht="21" customHeight="1" x14ac:dyDescent="0.3">
      <c r="A384" s="189"/>
      <c r="B384" s="7"/>
      <c r="C384" s="8"/>
      <c r="D384" s="9"/>
      <c r="E384" s="9" t="s">
        <v>6</v>
      </c>
      <c r="F384" s="10" t="s">
        <v>12</v>
      </c>
      <c r="G384" s="212"/>
      <c r="H384" s="11" t="s">
        <v>52</v>
      </c>
      <c r="I384" s="193"/>
      <c r="J384" s="12"/>
      <c r="K384" s="47"/>
    </row>
    <row r="385" spans="1:11" ht="21" customHeight="1" x14ac:dyDescent="0.3">
      <c r="A385" s="189"/>
      <c r="B385" s="7"/>
      <c r="C385" s="8"/>
      <c r="D385" s="7"/>
      <c r="E385" s="9" t="s">
        <v>7</v>
      </c>
      <c r="F385" s="13" t="s">
        <v>14</v>
      </c>
      <c r="G385" s="212"/>
      <c r="H385" s="11" t="s">
        <v>13</v>
      </c>
      <c r="I385" s="193"/>
      <c r="J385" s="12"/>
      <c r="K385" s="47"/>
    </row>
    <row r="386" spans="1:11" ht="21" customHeight="1" thickBot="1" x14ac:dyDescent="0.35">
      <c r="A386" s="201"/>
      <c r="B386" s="34"/>
      <c r="C386" s="19"/>
      <c r="D386" s="20"/>
      <c r="E386" s="20" t="s">
        <v>72</v>
      </c>
      <c r="F386" s="10" t="s">
        <v>12</v>
      </c>
      <c r="G386" s="213"/>
      <c r="H386" s="11" t="s">
        <v>55</v>
      </c>
      <c r="I386" s="204"/>
      <c r="J386" s="23"/>
      <c r="K386" s="51"/>
    </row>
    <row r="387" spans="1:11" ht="21" customHeight="1" thickTop="1" x14ac:dyDescent="0.3">
      <c r="A387" s="52"/>
      <c r="B387" s="40"/>
      <c r="C387" s="25"/>
      <c r="D387" s="26"/>
      <c r="E387" s="26"/>
      <c r="F387" s="26"/>
      <c r="G387" s="26"/>
      <c r="H387" s="27"/>
      <c r="I387" s="26"/>
      <c r="J387" s="28"/>
      <c r="K387" s="53"/>
    </row>
    <row r="388" spans="1:11" ht="21" customHeight="1" x14ac:dyDescent="0.35">
      <c r="A388" s="188">
        <v>49</v>
      </c>
      <c r="B388" s="4">
        <v>44939</v>
      </c>
      <c r="C388" s="5" t="s">
        <v>23</v>
      </c>
      <c r="D388" s="46" t="s">
        <v>1132</v>
      </c>
      <c r="E388" s="9" t="s">
        <v>317</v>
      </c>
      <c r="F388" s="13"/>
      <c r="G388" s="202" t="s">
        <v>43</v>
      </c>
      <c r="H388" s="11"/>
      <c r="I388" s="203" t="s">
        <v>18</v>
      </c>
      <c r="J388" s="17">
        <v>6282</v>
      </c>
      <c r="K388" s="50">
        <f>SUM(K380,J388)</f>
        <v>844886</v>
      </c>
    </row>
    <row r="389" spans="1:11" ht="21" customHeight="1" x14ac:dyDescent="0.3">
      <c r="A389" s="189"/>
      <c r="B389" s="7"/>
      <c r="C389" s="8"/>
      <c r="D389" s="46" t="s">
        <v>1133</v>
      </c>
      <c r="E389" s="9" t="s">
        <v>21</v>
      </c>
      <c r="F389" s="10"/>
      <c r="G389" s="214"/>
      <c r="H389" s="11"/>
      <c r="I389" s="193"/>
      <c r="J389" s="12"/>
      <c r="K389" s="47"/>
    </row>
    <row r="390" spans="1:11" ht="21" customHeight="1" x14ac:dyDescent="0.3">
      <c r="A390" s="189"/>
      <c r="B390" s="7"/>
      <c r="C390" s="8"/>
      <c r="D390" s="7"/>
      <c r="E390" s="9" t="s">
        <v>4</v>
      </c>
      <c r="F390" s="13" t="s">
        <v>14</v>
      </c>
      <c r="G390" s="214"/>
      <c r="H390" s="11" t="s">
        <v>88</v>
      </c>
      <c r="I390" s="193"/>
      <c r="J390" s="12"/>
      <c r="K390" s="47"/>
    </row>
    <row r="391" spans="1:11" ht="21" customHeight="1" x14ac:dyDescent="0.3">
      <c r="A391" s="189"/>
      <c r="B391" s="7"/>
      <c r="C391" s="8"/>
      <c r="D391" s="9"/>
      <c r="E391" s="9" t="s">
        <v>5</v>
      </c>
      <c r="F391" s="10" t="s">
        <v>12</v>
      </c>
      <c r="G391" s="214"/>
      <c r="H391" s="11" t="s">
        <v>25</v>
      </c>
      <c r="I391" s="193"/>
      <c r="J391" s="12"/>
      <c r="K391" s="47"/>
    </row>
    <row r="392" spans="1:11" ht="21" customHeight="1" x14ac:dyDescent="0.3">
      <c r="A392" s="189"/>
      <c r="B392" s="7"/>
      <c r="C392" s="8"/>
      <c r="D392" s="9"/>
      <c r="E392" s="9" t="s">
        <v>6</v>
      </c>
      <c r="F392" s="10" t="s">
        <v>12</v>
      </c>
      <c r="G392" s="214"/>
      <c r="H392" s="11" t="s">
        <v>606</v>
      </c>
      <c r="I392" s="193"/>
      <c r="J392" s="12"/>
      <c r="K392" s="47"/>
    </row>
    <row r="393" spans="1:11" ht="21" customHeight="1" x14ac:dyDescent="0.3">
      <c r="A393" s="189"/>
      <c r="B393" s="7"/>
      <c r="C393" s="8"/>
      <c r="D393" s="7"/>
      <c r="E393" s="9" t="s">
        <v>7</v>
      </c>
      <c r="F393" s="13" t="s">
        <v>14</v>
      </c>
      <c r="G393" s="214"/>
      <c r="H393" s="11" t="s">
        <v>25</v>
      </c>
      <c r="I393" s="193"/>
      <c r="J393" s="12"/>
      <c r="K393" s="47"/>
    </row>
    <row r="394" spans="1:11" ht="21" customHeight="1" thickBot="1" x14ac:dyDescent="0.35">
      <c r="A394" s="201"/>
      <c r="B394" s="34"/>
      <c r="C394" s="19"/>
      <c r="D394" s="20"/>
      <c r="E394" s="20" t="s">
        <v>72</v>
      </c>
      <c r="F394" s="10" t="s">
        <v>12</v>
      </c>
      <c r="G394" s="214"/>
      <c r="H394" s="11" t="s">
        <v>68</v>
      </c>
      <c r="I394" s="204"/>
      <c r="J394" s="23"/>
      <c r="K394" s="51"/>
    </row>
    <row r="395" spans="1:11" ht="21" customHeight="1" thickTop="1" x14ac:dyDescent="0.3">
      <c r="A395" s="52"/>
      <c r="B395" s="40"/>
      <c r="C395" s="25"/>
      <c r="D395" s="26"/>
      <c r="E395" s="26"/>
      <c r="F395" s="26"/>
      <c r="G395" s="26"/>
      <c r="H395" s="27"/>
      <c r="I395" s="26"/>
      <c r="J395" s="28"/>
      <c r="K395" s="53"/>
    </row>
    <row r="396" spans="1:11" ht="21" customHeight="1" x14ac:dyDescent="0.35">
      <c r="A396" s="188">
        <v>50</v>
      </c>
      <c r="B396" s="4">
        <v>44940</v>
      </c>
      <c r="C396" s="5" t="s">
        <v>104</v>
      </c>
      <c r="D396" s="46" t="s">
        <v>1134</v>
      </c>
      <c r="E396" s="9" t="s">
        <v>317</v>
      </c>
      <c r="F396" s="13"/>
      <c r="G396" s="206" t="s">
        <v>38</v>
      </c>
      <c r="H396" s="11"/>
      <c r="I396" s="203" t="s">
        <v>938</v>
      </c>
      <c r="J396" s="17">
        <v>8135</v>
      </c>
      <c r="K396" s="50">
        <f>SUM(K388,J396)</f>
        <v>853021</v>
      </c>
    </row>
    <row r="397" spans="1:11" ht="21" customHeight="1" x14ac:dyDescent="0.3">
      <c r="A397" s="189"/>
      <c r="B397" s="7"/>
      <c r="C397" s="8"/>
      <c r="D397" s="46" t="s">
        <v>1135</v>
      </c>
      <c r="E397" s="9" t="s">
        <v>21</v>
      </c>
      <c r="F397" s="10"/>
      <c r="G397" s="212"/>
      <c r="H397" s="11"/>
      <c r="I397" s="193"/>
      <c r="J397" s="12"/>
      <c r="K397" s="47"/>
    </row>
    <row r="398" spans="1:11" ht="21" customHeight="1" x14ac:dyDescent="0.3">
      <c r="A398" s="189"/>
      <c r="B398" s="7"/>
      <c r="C398" s="8"/>
      <c r="D398" s="7"/>
      <c r="E398" s="9" t="s">
        <v>4</v>
      </c>
      <c r="F398" s="10" t="s">
        <v>12</v>
      </c>
      <c r="G398" s="212"/>
      <c r="H398" s="11" t="s">
        <v>16</v>
      </c>
      <c r="I398" s="193"/>
      <c r="J398" s="12"/>
      <c r="K398" s="47"/>
    </row>
    <row r="399" spans="1:11" ht="21" customHeight="1" x14ac:dyDescent="0.3">
      <c r="A399" s="189"/>
      <c r="B399" s="7"/>
      <c r="C399" s="8"/>
      <c r="D399" s="9"/>
      <c r="E399" s="9" t="s">
        <v>5</v>
      </c>
      <c r="F399" s="13" t="s">
        <v>14</v>
      </c>
      <c r="G399" s="212"/>
      <c r="H399" s="11" t="s">
        <v>13</v>
      </c>
      <c r="I399" s="193"/>
      <c r="J399" s="12"/>
      <c r="K399" s="47"/>
    </row>
    <row r="400" spans="1:11" ht="21" customHeight="1" x14ac:dyDescent="0.3">
      <c r="A400" s="189"/>
      <c r="B400" s="7"/>
      <c r="C400" s="8"/>
      <c r="D400" s="9"/>
      <c r="E400" s="9" t="s">
        <v>6</v>
      </c>
      <c r="F400" s="13" t="s">
        <v>14</v>
      </c>
      <c r="G400" s="212"/>
      <c r="H400" s="11" t="s">
        <v>65</v>
      </c>
      <c r="I400" s="193"/>
      <c r="J400" s="12"/>
      <c r="K400" s="47"/>
    </row>
    <row r="401" spans="1:11" ht="21" customHeight="1" x14ac:dyDescent="0.3">
      <c r="A401" s="189"/>
      <c r="B401" s="7"/>
      <c r="C401" s="8"/>
      <c r="D401" s="7"/>
      <c r="E401" s="9" t="s">
        <v>7</v>
      </c>
      <c r="F401" s="10" t="s">
        <v>12</v>
      </c>
      <c r="G401" s="212"/>
      <c r="H401" s="11" t="s">
        <v>25</v>
      </c>
      <c r="I401" s="193"/>
      <c r="J401" s="12"/>
      <c r="K401" s="47"/>
    </row>
    <row r="402" spans="1:11" ht="21" customHeight="1" thickBot="1" x14ac:dyDescent="0.35">
      <c r="A402" s="201"/>
      <c r="B402" s="34"/>
      <c r="C402" s="19"/>
      <c r="D402" s="20"/>
      <c r="E402" s="20" t="s">
        <v>72</v>
      </c>
      <c r="F402" s="10" t="s">
        <v>12</v>
      </c>
      <c r="G402" s="213"/>
      <c r="H402" s="11" t="s">
        <v>68</v>
      </c>
      <c r="I402" s="204"/>
      <c r="J402" s="23"/>
      <c r="K402" s="51"/>
    </row>
    <row r="403" spans="1:11" ht="21" customHeight="1" thickTop="1" x14ac:dyDescent="0.3">
      <c r="A403" s="52"/>
      <c r="B403" s="40"/>
      <c r="C403" s="25"/>
      <c r="D403" s="26"/>
      <c r="E403" s="26"/>
      <c r="F403" s="26"/>
      <c r="G403" s="26"/>
      <c r="H403" s="27"/>
      <c r="I403" s="26"/>
      <c r="J403" s="28"/>
      <c r="K403" s="53"/>
    </row>
    <row r="404" spans="1:11" ht="21" customHeight="1" x14ac:dyDescent="0.35">
      <c r="A404" s="188">
        <v>51</v>
      </c>
      <c r="B404" s="4">
        <v>44940</v>
      </c>
      <c r="C404" s="5" t="s">
        <v>35</v>
      </c>
      <c r="D404" s="46" t="s">
        <v>1136</v>
      </c>
      <c r="E404" s="9" t="s">
        <v>317</v>
      </c>
      <c r="F404" s="13"/>
      <c r="G404" s="202" t="s">
        <v>43</v>
      </c>
      <c r="H404" s="11"/>
      <c r="I404" s="203" t="s">
        <v>938</v>
      </c>
      <c r="J404" s="17">
        <v>5758</v>
      </c>
      <c r="K404" s="50">
        <f>SUM(K396,J404)</f>
        <v>858779</v>
      </c>
    </row>
    <row r="405" spans="1:11" ht="21" customHeight="1" x14ac:dyDescent="0.3">
      <c r="A405" s="189"/>
      <c r="B405" s="7"/>
      <c r="C405" s="8"/>
      <c r="D405" s="46" t="s">
        <v>1137</v>
      </c>
      <c r="E405" s="9" t="s">
        <v>21</v>
      </c>
      <c r="F405" s="10"/>
      <c r="G405" s="214"/>
      <c r="H405" s="11"/>
      <c r="I405" s="193"/>
      <c r="J405" s="12"/>
      <c r="K405" s="47"/>
    </row>
    <row r="406" spans="1:11" ht="21" customHeight="1" x14ac:dyDescent="0.3">
      <c r="A406" s="189"/>
      <c r="B406" s="7"/>
      <c r="C406" s="8"/>
      <c r="D406" s="7"/>
      <c r="E406" s="9" t="s">
        <v>4</v>
      </c>
      <c r="F406" s="10" t="s">
        <v>12</v>
      </c>
      <c r="G406" s="214"/>
      <c r="H406" s="11" t="s">
        <v>13</v>
      </c>
      <c r="I406" s="193"/>
      <c r="J406" s="12"/>
      <c r="K406" s="47"/>
    </row>
    <row r="407" spans="1:11" ht="21" customHeight="1" x14ac:dyDescent="0.3">
      <c r="A407" s="189"/>
      <c r="B407" s="7"/>
      <c r="C407" s="8"/>
      <c r="D407" s="9"/>
      <c r="E407" s="9" t="s">
        <v>5</v>
      </c>
      <c r="F407" s="13" t="s">
        <v>14</v>
      </c>
      <c r="G407" s="214"/>
      <c r="H407" s="11" t="s">
        <v>88</v>
      </c>
      <c r="I407" s="193"/>
      <c r="J407" s="12"/>
      <c r="K407" s="47"/>
    </row>
    <row r="408" spans="1:11" ht="21" customHeight="1" x14ac:dyDescent="0.3">
      <c r="A408" s="189"/>
      <c r="B408" s="7"/>
      <c r="C408" s="8"/>
      <c r="D408" s="9"/>
      <c r="E408" s="9" t="s">
        <v>6</v>
      </c>
      <c r="F408" s="10" t="s">
        <v>12</v>
      </c>
      <c r="G408" s="214"/>
      <c r="H408" s="11" t="s">
        <v>13</v>
      </c>
      <c r="I408" s="193"/>
      <c r="J408" s="12"/>
      <c r="K408" s="47"/>
    </row>
    <row r="409" spans="1:11" ht="21" customHeight="1" x14ac:dyDescent="0.3">
      <c r="A409" s="189"/>
      <c r="B409" s="7"/>
      <c r="C409" s="8"/>
      <c r="D409" s="7"/>
      <c r="E409" s="9" t="s">
        <v>7</v>
      </c>
      <c r="F409" s="10" t="s">
        <v>12</v>
      </c>
      <c r="G409" s="214"/>
      <c r="H409" s="11" t="s">
        <v>27</v>
      </c>
      <c r="I409" s="193"/>
      <c r="J409" s="12"/>
      <c r="K409" s="47"/>
    </row>
    <row r="410" spans="1:11" ht="21" customHeight="1" thickBot="1" x14ac:dyDescent="0.35">
      <c r="A410" s="201"/>
      <c r="B410" s="34"/>
      <c r="C410" s="19"/>
      <c r="D410" s="20"/>
      <c r="E410" s="20" t="s">
        <v>72</v>
      </c>
      <c r="F410" s="13" t="s">
        <v>14</v>
      </c>
      <c r="G410" s="214"/>
      <c r="H410" s="11" t="s">
        <v>55</v>
      </c>
      <c r="I410" s="204"/>
      <c r="J410" s="23"/>
      <c r="K410" s="51"/>
    </row>
    <row r="411" spans="1:11" ht="21" customHeight="1" thickTop="1" x14ac:dyDescent="0.3">
      <c r="A411" s="52"/>
      <c r="B411" s="40"/>
      <c r="C411" s="25"/>
      <c r="D411" s="26"/>
      <c r="E411" s="26"/>
      <c r="F411" s="26"/>
      <c r="G411" s="26"/>
      <c r="H411" s="27"/>
      <c r="I411" s="26"/>
      <c r="J411" s="28"/>
      <c r="K411" s="53"/>
    </row>
    <row r="412" spans="1:11" ht="21" customHeight="1" x14ac:dyDescent="0.35">
      <c r="A412" s="188">
        <v>52</v>
      </c>
      <c r="B412" s="4">
        <v>44940</v>
      </c>
      <c r="C412" s="5" t="s">
        <v>23</v>
      </c>
      <c r="D412" s="46" t="s">
        <v>1138</v>
      </c>
      <c r="E412" s="9" t="s">
        <v>317</v>
      </c>
      <c r="F412" s="13"/>
      <c r="G412" s="202" t="s">
        <v>43</v>
      </c>
      <c r="H412" s="11"/>
      <c r="I412" s="203" t="s">
        <v>18</v>
      </c>
      <c r="J412" s="17">
        <v>2679</v>
      </c>
      <c r="K412" s="50">
        <f>SUM(K404,J412)</f>
        <v>861458</v>
      </c>
    </row>
    <row r="413" spans="1:11" ht="21" customHeight="1" x14ac:dyDescent="0.3">
      <c r="A413" s="189"/>
      <c r="B413" s="7"/>
      <c r="C413" s="8"/>
      <c r="D413" s="46" t="s">
        <v>1137</v>
      </c>
      <c r="E413" s="9" t="s">
        <v>21</v>
      </c>
      <c r="F413" s="10"/>
      <c r="G413" s="214"/>
      <c r="H413" s="11"/>
      <c r="I413" s="193"/>
      <c r="J413" s="12"/>
      <c r="K413" s="47"/>
    </row>
    <row r="414" spans="1:11" ht="21" customHeight="1" x14ac:dyDescent="0.3">
      <c r="A414" s="189"/>
      <c r="B414" s="7"/>
      <c r="C414" s="8"/>
      <c r="D414" s="7"/>
      <c r="E414" s="9" t="s">
        <v>4</v>
      </c>
      <c r="F414" s="10" t="s">
        <v>12</v>
      </c>
      <c r="G414" s="214"/>
      <c r="H414" s="11" t="s">
        <v>45</v>
      </c>
      <c r="I414" s="193"/>
      <c r="J414" s="12"/>
      <c r="K414" s="47"/>
    </row>
    <row r="415" spans="1:11" ht="21" customHeight="1" x14ac:dyDescent="0.3">
      <c r="A415" s="189"/>
      <c r="B415" s="7"/>
      <c r="C415" s="8"/>
      <c r="D415" s="9"/>
      <c r="E415" s="9" t="s">
        <v>5</v>
      </c>
      <c r="F415" s="10" t="s">
        <v>12</v>
      </c>
      <c r="G415" s="214"/>
      <c r="H415" s="11" t="s">
        <v>56</v>
      </c>
      <c r="I415" s="193"/>
      <c r="J415" s="12"/>
      <c r="K415" s="47"/>
    </row>
    <row r="416" spans="1:11" ht="21" customHeight="1" x14ac:dyDescent="0.3">
      <c r="A416" s="189"/>
      <c r="B416" s="7"/>
      <c r="C416" s="8"/>
      <c r="D416" s="9"/>
      <c r="E416" s="9" t="s">
        <v>6</v>
      </c>
      <c r="F416" s="10" t="s">
        <v>12</v>
      </c>
      <c r="G416" s="214"/>
      <c r="H416" s="11" t="s">
        <v>848</v>
      </c>
      <c r="I416" s="193"/>
      <c r="J416" s="12"/>
      <c r="K416" s="47"/>
    </row>
    <row r="417" spans="1:11" ht="21" customHeight="1" x14ac:dyDescent="0.3">
      <c r="A417" s="189"/>
      <c r="B417" s="7"/>
      <c r="C417" s="8"/>
      <c r="D417" s="7"/>
      <c r="E417" s="9" t="s">
        <v>7</v>
      </c>
      <c r="F417" s="10" t="s">
        <v>12</v>
      </c>
      <c r="G417" s="214"/>
      <c r="H417" s="11" t="s">
        <v>28</v>
      </c>
      <c r="I417" s="193"/>
      <c r="J417" s="12"/>
      <c r="K417" s="47"/>
    </row>
    <row r="418" spans="1:11" ht="21" customHeight="1" thickBot="1" x14ac:dyDescent="0.35">
      <c r="A418" s="201"/>
      <c r="B418" s="34"/>
      <c r="C418" s="19"/>
      <c r="D418" s="20"/>
      <c r="E418" s="20" t="s">
        <v>72</v>
      </c>
      <c r="F418" s="13" t="s">
        <v>14</v>
      </c>
      <c r="G418" s="214"/>
      <c r="H418" s="11" t="s">
        <v>55</v>
      </c>
      <c r="I418" s="204"/>
      <c r="J418" s="23"/>
      <c r="K418" s="51"/>
    </row>
    <row r="419" spans="1:11" ht="21" customHeight="1" thickTop="1" x14ac:dyDescent="0.3">
      <c r="A419" s="52"/>
      <c r="B419" s="40"/>
      <c r="C419" s="25"/>
      <c r="D419" s="26"/>
      <c r="E419" s="26"/>
      <c r="F419" s="26"/>
      <c r="G419" s="26"/>
      <c r="H419" s="27"/>
      <c r="I419" s="26"/>
      <c r="J419" s="28"/>
      <c r="K419" s="53"/>
    </row>
    <row r="420" spans="1:11" ht="21" customHeight="1" x14ac:dyDescent="0.35">
      <c r="A420" s="188">
        <v>53</v>
      </c>
      <c r="B420" s="4">
        <v>44941</v>
      </c>
      <c r="C420" s="5" t="s">
        <v>20</v>
      </c>
      <c r="D420" s="46" t="s">
        <v>1139</v>
      </c>
      <c r="E420" s="9" t="s">
        <v>317</v>
      </c>
      <c r="F420" s="13"/>
      <c r="G420" s="202" t="s">
        <v>43</v>
      </c>
      <c r="H420" s="11"/>
      <c r="I420" s="203" t="s">
        <v>759</v>
      </c>
      <c r="J420" s="17">
        <v>5262</v>
      </c>
      <c r="K420" s="50">
        <f>SUM(K412,J420)</f>
        <v>866720</v>
      </c>
    </row>
    <row r="421" spans="1:11" ht="21" customHeight="1" x14ac:dyDescent="0.3">
      <c r="A421" s="189"/>
      <c r="B421" s="7"/>
      <c r="C421" s="8"/>
      <c r="D421" s="46" t="s">
        <v>1137</v>
      </c>
      <c r="E421" s="9" t="s">
        <v>21</v>
      </c>
      <c r="F421" s="10"/>
      <c r="G421" s="214"/>
      <c r="H421" s="11"/>
      <c r="I421" s="193"/>
      <c r="J421" s="12"/>
      <c r="K421" s="47"/>
    </row>
    <row r="422" spans="1:11" ht="21" customHeight="1" x14ac:dyDescent="0.3">
      <c r="A422" s="189"/>
      <c r="B422" s="7"/>
      <c r="C422" s="8"/>
      <c r="D422" s="7"/>
      <c r="E422" s="9" t="s">
        <v>4</v>
      </c>
      <c r="F422" s="13" t="s">
        <v>14</v>
      </c>
      <c r="G422" s="214"/>
      <c r="H422" s="11" t="s">
        <v>47</v>
      </c>
      <c r="I422" s="193"/>
      <c r="J422" s="12"/>
      <c r="K422" s="47"/>
    </row>
    <row r="423" spans="1:11" ht="21" customHeight="1" x14ac:dyDescent="0.3">
      <c r="A423" s="189"/>
      <c r="B423" s="7"/>
      <c r="C423" s="8"/>
      <c r="D423" s="9"/>
      <c r="E423" s="9" t="s">
        <v>5</v>
      </c>
      <c r="F423" s="10" t="s">
        <v>12</v>
      </c>
      <c r="G423" s="214"/>
      <c r="H423" s="11" t="s">
        <v>52</v>
      </c>
      <c r="I423" s="193"/>
      <c r="J423" s="12"/>
      <c r="K423" s="47"/>
    </row>
    <row r="424" spans="1:11" ht="21" customHeight="1" x14ac:dyDescent="0.3">
      <c r="A424" s="189"/>
      <c r="B424" s="7"/>
      <c r="C424" s="8"/>
      <c r="D424" s="9"/>
      <c r="E424" s="9" t="s">
        <v>6</v>
      </c>
      <c r="F424" s="10" t="s">
        <v>12</v>
      </c>
      <c r="G424" s="214"/>
      <c r="H424" s="11" t="s">
        <v>68</v>
      </c>
      <c r="I424" s="193"/>
      <c r="J424" s="12"/>
      <c r="K424" s="47"/>
    </row>
    <row r="425" spans="1:11" ht="21" customHeight="1" x14ac:dyDescent="0.3">
      <c r="A425" s="189"/>
      <c r="B425" s="7"/>
      <c r="C425" s="8"/>
      <c r="D425" s="7"/>
      <c r="E425" s="9" t="s">
        <v>7</v>
      </c>
      <c r="F425" s="10" t="s">
        <v>12</v>
      </c>
      <c r="G425" s="214"/>
      <c r="H425" s="11" t="s">
        <v>48</v>
      </c>
      <c r="I425" s="193"/>
      <c r="J425" s="12"/>
      <c r="K425" s="47"/>
    </row>
    <row r="426" spans="1:11" ht="21" customHeight="1" thickBot="1" x14ac:dyDescent="0.35">
      <c r="A426" s="201"/>
      <c r="B426" s="34"/>
      <c r="C426" s="19"/>
      <c r="D426" s="20"/>
      <c r="E426" s="20" t="s">
        <v>72</v>
      </c>
      <c r="F426" s="13" t="s">
        <v>14</v>
      </c>
      <c r="G426" s="214"/>
      <c r="H426" s="11" t="s">
        <v>68</v>
      </c>
      <c r="I426" s="204"/>
      <c r="J426" s="23"/>
      <c r="K426" s="51"/>
    </row>
    <row r="427" spans="1:11" ht="21" customHeight="1" thickTop="1" x14ac:dyDescent="0.3">
      <c r="A427" s="52"/>
      <c r="B427" s="40"/>
      <c r="C427" s="25"/>
      <c r="D427" s="26"/>
      <c r="E427" s="26"/>
      <c r="F427" s="26"/>
      <c r="G427" s="26"/>
      <c r="H427" s="27"/>
      <c r="I427" s="26"/>
      <c r="J427" s="28"/>
      <c r="K427" s="53"/>
    </row>
    <row r="428" spans="1:11" ht="21" customHeight="1" x14ac:dyDescent="0.35">
      <c r="A428" s="188">
        <v>54</v>
      </c>
      <c r="B428" s="4">
        <v>44942</v>
      </c>
      <c r="C428" s="5" t="s">
        <v>104</v>
      </c>
      <c r="D428" s="46" t="s">
        <v>1140</v>
      </c>
      <c r="E428" s="9" t="s">
        <v>317</v>
      </c>
      <c r="F428" s="13"/>
      <c r="G428" s="205" t="s">
        <v>32</v>
      </c>
      <c r="H428" s="11"/>
      <c r="I428" s="203" t="s">
        <v>938</v>
      </c>
      <c r="J428" s="17">
        <v>38393</v>
      </c>
      <c r="K428" s="50">
        <f>SUM(K420,J428)</f>
        <v>905113</v>
      </c>
    </row>
    <row r="429" spans="1:11" ht="21" customHeight="1" x14ac:dyDescent="0.3">
      <c r="A429" s="189"/>
      <c r="B429" s="7"/>
      <c r="C429" s="8"/>
      <c r="D429" s="46" t="s">
        <v>1141</v>
      </c>
      <c r="E429" s="9" t="s">
        <v>21</v>
      </c>
      <c r="F429" s="10"/>
      <c r="G429" s="196"/>
      <c r="H429" s="11"/>
      <c r="I429" s="193"/>
      <c r="J429" s="12"/>
      <c r="K429" s="47"/>
    </row>
    <row r="430" spans="1:11" ht="21" customHeight="1" x14ac:dyDescent="0.3">
      <c r="A430" s="189"/>
      <c r="B430" s="7"/>
      <c r="C430" s="8"/>
      <c r="D430" s="7"/>
      <c r="E430" s="9" t="s">
        <v>4</v>
      </c>
      <c r="F430" s="13"/>
      <c r="G430" s="196"/>
      <c r="H430" s="11"/>
      <c r="I430" s="193"/>
      <c r="J430" s="12"/>
      <c r="K430" s="47"/>
    </row>
    <row r="431" spans="1:11" ht="21" customHeight="1" x14ac:dyDescent="0.3">
      <c r="A431" s="189"/>
      <c r="B431" s="7"/>
      <c r="C431" s="8"/>
      <c r="D431" s="9"/>
      <c r="E431" s="9" t="s">
        <v>5</v>
      </c>
      <c r="F431" s="13" t="s">
        <v>14</v>
      </c>
      <c r="G431" s="196"/>
      <c r="H431" s="11" t="s">
        <v>101</v>
      </c>
      <c r="I431" s="193"/>
      <c r="J431" s="12"/>
      <c r="K431" s="47"/>
    </row>
    <row r="432" spans="1:11" ht="21" customHeight="1" x14ac:dyDescent="0.3">
      <c r="A432" s="189"/>
      <c r="B432" s="7"/>
      <c r="C432" s="8"/>
      <c r="D432" s="9"/>
      <c r="E432" s="9" t="s">
        <v>6</v>
      </c>
      <c r="F432" s="13" t="s">
        <v>14</v>
      </c>
      <c r="G432" s="196"/>
      <c r="H432" s="11" t="s">
        <v>44</v>
      </c>
      <c r="I432" s="193"/>
      <c r="J432" s="12"/>
      <c r="K432" s="47"/>
    </row>
    <row r="433" spans="1:11" ht="21" customHeight="1" x14ac:dyDescent="0.3">
      <c r="A433" s="189"/>
      <c r="B433" s="7"/>
      <c r="C433" s="8"/>
      <c r="D433" s="7"/>
      <c r="E433" s="9" t="s">
        <v>7</v>
      </c>
      <c r="F433" s="13" t="s">
        <v>14</v>
      </c>
      <c r="G433" s="196"/>
      <c r="H433" s="11" t="s">
        <v>63</v>
      </c>
      <c r="I433" s="193"/>
      <c r="J433" s="12"/>
      <c r="K433" s="47"/>
    </row>
    <row r="434" spans="1:11" ht="21" customHeight="1" thickBot="1" x14ac:dyDescent="0.35">
      <c r="A434" s="201"/>
      <c r="B434" s="34"/>
      <c r="C434" s="19"/>
      <c r="D434" s="20"/>
      <c r="E434" s="20" t="s">
        <v>72</v>
      </c>
      <c r="F434" s="13" t="s">
        <v>14</v>
      </c>
      <c r="G434" s="211"/>
      <c r="H434" s="11" t="s">
        <v>68</v>
      </c>
      <c r="I434" s="204"/>
      <c r="J434" s="23"/>
      <c r="K434" s="51"/>
    </row>
    <row r="435" spans="1:11" ht="21" customHeight="1" thickTop="1" x14ac:dyDescent="0.3">
      <c r="A435" s="52"/>
      <c r="B435" s="40"/>
      <c r="C435" s="25"/>
      <c r="D435" s="26"/>
      <c r="E435" s="26"/>
      <c r="F435" s="26"/>
      <c r="G435" s="26"/>
      <c r="H435" s="27"/>
      <c r="I435" s="26"/>
      <c r="J435" s="28"/>
      <c r="K435" s="53"/>
    </row>
    <row r="436" spans="1:11" ht="21" customHeight="1" x14ac:dyDescent="0.35">
      <c r="A436" s="188">
        <v>55</v>
      </c>
      <c r="B436" s="4">
        <v>44942</v>
      </c>
      <c r="C436" s="5" t="s">
        <v>104</v>
      </c>
      <c r="D436" s="46" t="s">
        <v>1142</v>
      </c>
      <c r="E436" s="9" t="s">
        <v>317</v>
      </c>
      <c r="F436" s="13"/>
      <c r="G436" s="205" t="s">
        <v>32</v>
      </c>
      <c r="H436" s="11"/>
      <c r="I436" s="203" t="s">
        <v>629</v>
      </c>
      <c r="J436" s="17">
        <v>44019</v>
      </c>
      <c r="K436" s="50">
        <f>SUM(K428,J436)</f>
        <v>949132</v>
      </c>
    </row>
    <row r="437" spans="1:11" ht="21" customHeight="1" x14ac:dyDescent="0.3">
      <c r="A437" s="189"/>
      <c r="B437" s="7"/>
      <c r="C437" s="8"/>
      <c r="D437" s="46" t="s">
        <v>1143</v>
      </c>
      <c r="E437" s="9" t="s">
        <v>21</v>
      </c>
      <c r="F437" s="10"/>
      <c r="G437" s="196"/>
      <c r="H437" s="11"/>
      <c r="I437" s="193"/>
      <c r="J437" s="12"/>
      <c r="K437" s="47"/>
    </row>
    <row r="438" spans="1:11" ht="21" customHeight="1" x14ac:dyDescent="0.3">
      <c r="A438" s="189"/>
      <c r="B438" s="7"/>
      <c r="C438" s="8"/>
      <c r="D438" s="7"/>
      <c r="E438" s="9" t="s">
        <v>4</v>
      </c>
      <c r="F438" s="13"/>
      <c r="G438" s="196"/>
      <c r="H438" s="11"/>
      <c r="I438" s="193"/>
      <c r="J438" s="12"/>
      <c r="K438" s="47"/>
    </row>
    <row r="439" spans="1:11" ht="21" customHeight="1" x14ac:dyDescent="0.3">
      <c r="A439" s="189"/>
      <c r="B439" s="7"/>
      <c r="C439" s="8"/>
      <c r="D439" s="9"/>
      <c r="E439" s="9" t="s">
        <v>5</v>
      </c>
      <c r="F439" s="13" t="s">
        <v>14</v>
      </c>
      <c r="G439" s="196"/>
      <c r="H439" s="11" t="s">
        <v>56</v>
      </c>
      <c r="I439" s="193"/>
      <c r="J439" s="12"/>
      <c r="K439" s="47"/>
    </row>
    <row r="440" spans="1:11" ht="21" customHeight="1" x14ac:dyDescent="0.3">
      <c r="A440" s="189"/>
      <c r="B440" s="7"/>
      <c r="C440" s="8"/>
      <c r="D440" s="9"/>
      <c r="E440" s="9" t="s">
        <v>6</v>
      </c>
      <c r="F440" s="13" t="s">
        <v>14</v>
      </c>
      <c r="G440" s="196"/>
      <c r="H440" s="11" t="s">
        <v>48</v>
      </c>
      <c r="I440" s="193"/>
      <c r="J440" s="12"/>
      <c r="K440" s="47"/>
    </row>
    <row r="441" spans="1:11" ht="21" customHeight="1" x14ac:dyDescent="0.3">
      <c r="A441" s="189"/>
      <c r="B441" s="7"/>
      <c r="C441" s="8"/>
      <c r="D441" s="7"/>
      <c r="E441" s="9" t="s">
        <v>7</v>
      </c>
      <c r="F441" s="13" t="s">
        <v>14</v>
      </c>
      <c r="G441" s="196"/>
      <c r="H441" s="11" t="s">
        <v>52</v>
      </c>
      <c r="I441" s="193"/>
      <c r="J441" s="12"/>
      <c r="K441" s="47"/>
    </row>
    <row r="442" spans="1:11" ht="21" customHeight="1" thickBot="1" x14ac:dyDescent="0.35">
      <c r="A442" s="201"/>
      <c r="B442" s="34"/>
      <c r="C442" s="19"/>
      <c r="D442" s="20"/>
      <c r="E442" s="20" t="s">
        <v>72</v>
      </c>
      <c r="F442" s="13" t="s">
        <v>14</v>
      </c>
      <c r="G442" s="211"/>
      <c r="H442" s="11" t="s">
        <v>55</v>
      </c>
      <c r="I442" s="204"/>
      <c r="J442" s="23"/>
      <c r="K442" s="51"/>
    </row>
    <row r="443" spans="1:11" ht="21" customHeight="1" thickTop="1" x14ac:dyDescent="0.3">
      <c r="A443" s="52"/>
      <c r="B443" s="40"/>
      <c r="C443" s="25"/>
      <c r="D443" s="26"/>
      <c r="E443" s="26"/>
      <c r="F443" s="26"/>
      <c r="G443" s="26"/>
      <c r="H443" s="27"/>
      <c r="I443" s="26"/>
      <c r="J443" s="28"/>
      <c r="K443" s="53"/>
    </row>
    <row r="444" spans="1:11" ht="21" customHeight="1" x14ac:dyDescent="0.35">
      <c r="A444" s="188">
        <v>56</v>
      </c>
      <c r="B444" s="4">
        <v>44942</v>
      </c>
      <c r="C444" s="5" t="s">
        <v>35</v>
      </c>
      <c r="D444" s="46" t="s">
        <v>1144</v>
      </c>
      <c r="E444" s="9" t="s">
        <v>317</v>
      </c>
      <c r="F444" s="13"/>
      <c r="G444" s="205" t="s">
        <v>32</v>
      </c>
      <c r="H444" s="11"/>
      <c r="I444" s="203" t="s">
        <v>18</v>
      </c>
      <c r="J444" s="17">
        <v>46478</v>
      </c>
      <c r="K444" s="50">
        <f>SUM(K436,J444)</f>
        <v>995610</v>
      </c>
    </row>
    <row r="445" spans="1:11" ht="21" customHeight="1" x14ac:dyDescent="0.3">
      <c r="A445" s="189"/>
      <c r="B445" s="7"/>
      <c r="C445" s="8"/>
      <c r="D445" s="46" t="s">
        <v>1145</v>
      </c>
      <c r="E445" s="9" t="s">
        <v>21</v>
      </c>
      <c r="F445" s="13" t="s">
        <v>14</v>
      </c>
      <c r="G445" s="196"/>
      <c r="H445" s="11" t="s">
        <v>144</v>
      </c>
      <c r="I445" s="193"/>
      <c r="J445" s="12"/>
      <c r="K445" s="47"/>
    </row>
    <row r="446" spans="1:11" ht="21" customHeight="1" x14ac:dyDescent="0.3">
      <c r="A446" s="189"/>
      <c r="B446" s="7"/>
      <c r="C446" s="8"/>
      <c r="D446" s="7"/>
      <c r="E446" s="9" t="s">
        <v>4</v>
      </c>
      <c r="F446" s="13" t="s">
        <v>14</v>
      </c>
      <c r="G446" s="196"/>
      <c r="H446" s="11" t="s">
        <v>25</v>
      </c>
      <c r="I446" s="193"/>
      <c r="J446" s="12"/>
      <c r="K446" s="47"/>
    </row>
    <row r="447" spans="1:11" ht="21" customHeight="1" x14ac:dyDescent="0.3">
      <c r="A447" s="189"/>
      <c r="B447" s="7"/>
      <c r="C447" s="8"/>
      <c r="D447" s="9"/>
      <c r="E447" s="9" t="s">
        <v>5</v>
      </c>
      <c r="F447" s="13" t="s">
        <v>14</v>
      </c>
      <c r="G447" s="196"/>
      <c r="H447" s="11" t="s">
        <v>93</v>
      </c>
      <c r="I447" s="193"/>
      <c r="J447" s="12"/>
      <c r="K447" s="47"/>
    </row>
    <row r="448" spans="1:11" ht="21" customHeight="1" x14ac:dyDescent="0.3">
      <c r="A448" s="189"/>
      <c r="B448" s="7"/>
      <c r="C448" s="8"/>
      <c r="D448" s="9"/>
      <c r="E448" s="9" t="s">
        <v>6</v>
      </c>
      <c r="F448" s="10" t="s">
        <v>12</v>
      </c>
      <c r="G448" s="196"/>
      <c r="H448" s="11" t="s">
        <v>25</v>
      </c>
      <c r="I448" s="193"/>
      <c r="J448" s="12"/>
      <c r="K448" s="47"/>
    </row>
    <row r="449" spans="1:11" ht="21" customHeight="1" x14ac:dyDescent="0.3">
      <c r="A449" s="189"/>
      <c r="B449" s="7"/>
      <c r="C449" s="8"/>
      <c r="D449" s="7"/>
      <c r="E449" s="9" t="s">
        <v>7</v>
      </c>
      <c r="F449" s="13" t="s">
        <v>14</v>
      </c>
      <c r="G449" s="196"/>
      <c r="H449" s="11" t="s">
        <v>93</v>
      </c>
      <c r="I449" s="193"/>
      <c r="J449" s="12"/>
      <c r="K449" s="47"/>
    </row>
    <row r="450" spans="1:11" ht="21" customHeight="1" thickBot="1" x14ac:dyDescent="0.35">
      <c r="A450" s="201"/>
      <c r="B450" s="34"/>
      <c r="C450" s="19"/>
      <c r="D450" s="20"/>
      <c r="E450" s="20" t="s">
        <v>72</v>
      </c>
      <c r="F450" s="13" t="s">
        <v>14</v>
      </c>
      <c r="G450" s="211"/>
      <c r="H450" s="11" t="s">
        <v>55</v>
      </c>
      <c r="I450" s="204"/>
      <c r="J450" s="23"/>
      <c r="K450" s="51"/>
    </row>
    <row r="451" spans="1:11" ht="21" customHeight="1" thickTop="1" x14ac:dyDescent="0.3">
      <c r="A451" s="52"/>
      <c r="B451" s="40"/>
      <c r="C451" s="25"/>
      <c r="D451" s="26"/>
      <c r="E451" s="26"/>
      <c r="F451" s="26"/>
      <c r="G451" s="26"/>
      <c r="H451" s="27"/>
      <c r="I451" s="26"/>
      <c r="J451" s="28"/>
      <c r="K451" s="53"/>
    </row>
    <row r="452" spans="1:11" ht="21" customHeight="1" x14ac:dyDescent="0.35">
      <c r="A452" s="188">
        <v>57</v>
      </c>
      <c r="B452" s="4">
        <v>44943</v>
      </c>
      <c r="C452" s="5" t="s">
        <v>104</v>
      </c>
      <c r="D452" s="46" t="s">
        <v>1146</v>
      </c>
      <c r="E452" s="9" t="s">
        <v>317</v>
      </c>
      <c r="F452" s="13"/>
      <c r="G452" s="202" t="s">
        <v>43</v>
      </c>
      <c r="H452" s="11"/>
      <c r="I452" s="203" t="s">
        <v>629</v>
      </c>
      <c r="J452" s="17">
        <v>6741</v>
      </c>
      <c r="K452" s="50">
        <f>SUM(K444,J452)</f>
        <v>1002351</v>
      </c>
    </row>
    <row r="453" spans="1:11" ht="21" customHeight="1" x14ac:dyDescent="0.3">
      <c r="A453" s="189"/>
      <c r="B453" s="7"/>
      <c r="C453" s="8"/>
      <c r="D453" s="46" t="s">
        <v>654</v>
      </c>
      <c r="E453" s="9" t="s">
        <v>21</v>
      </c>
      <c r="F453" s="13"/>
      <c r="G453" s="214"/>
      <c r="H453" s="11"/>
      <c r="I453" s="193"/>
      <c r="J453" s="12"/>
      <c r="K453" s="47"/>
    </row>
    <row r="454" spans="1:11" ht="21" customHeight="1" x14ac:dyDescent="0.3">
      <c r="A454" s="189"/>
      <c r="B454" s="7"/>
      <c r="C454" s="8"/>
      <c r="D454" s="7"/>
      <c r="E454" s="9" t="s">
        <v>4</v>
      </c>
      <c r="F454" s="13"/>
      <c r="G454" s="214"/>
      <c r="H454" s="11"/>
      <c r="I454" s="193"/>
      <c r="J454" s="12"/>
      <c r="K454" s="47"/>
    </row>
    <row r="455" spans="1:11" ht="21" customHeight="1" x14ac:dyDescent="0.3">
      <c r="A455" s="189"/>
      <c r="B455" s="7"/>
      <c r="C455" s="8"/>
      <c r="D455" s="9"/>
      <c r="E455" s="9" t="s">
        <v>5</v>
      </c>
      <c r="F455" s="13" t="s">
        <v>14</v>
      </c>
      <c r="G455" s="214"/>
      <c r="H455" s="11" t="s">
        <v>93</v>
      </c>
      <c r="I455" s="193"/>
      <c r="J455" s="12"/>
      <c r="K455" s="47"/>
    </row>
    <row r="456" spans="1:11" ht="21" customHeight="1" x14ac:dyDescent="0.3">
      <c r="A456" s="189"/>
      <c r="B456" s="7"/>
      <c r="C456" s="8"/>
      <c r="D456" s="9"/>
      <c r="E456" s="9" t="s">
        <v>6</v>
      </c>
      <c r="F456" s="10" t="s">
        <v>12</v>
      </c>
      <c r="G456" s="214"/>
      <c r="H456" s="11" t="s">
        <v>55</v>
      </c>
      <c r="I456" s="193"/>
      <c r="J456" s="12"/>
      <c r="K456" s="47"/>
    </row>
    <row r="457" spans="1:11" ht="21" customHeight="1" x14ac:dyDescent="0.3">
      <c r="A457" s="189"/>
      <c r="B457" s="7"/>
      <c r="C457" s="8"/>
      <c r="D457" s="7"/>
      <c r="E457" s="9" t="s">
        <v>7</v>
      </c>
      <c r="F457" s="10" t="s">
        <v>12</v>
      </c>
      <c r="G457" s="214"/>
      <c r="H457" s="11" t="s">
        <v>606</v>
      </c>
      <c r="I457" s="193"/>
      <c r="J457" s="12"/>
      <c r="K457" s="47"/>
    </row>
    <row r="458" spans="1:11" ht="21" customHeight="1" thickBot="1" x14ac:dyDescent="0.35">
      <c r="A458" s="201"/>
      <c r="B458" s="34"/>
      <c r="C458" s="19"/>
      <c r="D458" s="20"/>
      <c r="E458" s="20" t="s">
        <v>72</v>
      </c>
      <c r="F458" s="13" t="s">
        <v>14</v>
      </c>
      <c r="G458" s="214"/>
      <c r="H458" s="11" t="s">
        <v>55</v>
      </c>
      <c r="I458" s="204"/>
      <c r="J458" s="23"/>
      <c r="K458" s="51"/>
    </row>
    <row r="459" spans="1:11" ht="21" customHeight="1" thickTop="1" x14ac:dyDescent="0.3">
      <c r="A459" s="52"/>
      <c r="B459" s="40"/>
      <c r="C459" s="25"/>
      <c r="D459" s="26"/>
      <c r="E459" s="26"/>
      <c r="F459" s="26"/>
      <c r="G459" s="26"/>
      <c r="H459" s="27"/>
      <c r="I459" s="26"/>
      <c r="J459" s="28"/>
      <c r="K459" s="53"/>
    </row>
    <row r="460" spans="1:11" ht="21" customHeight="1" x14ac:dyDescent="0.35">
      <c r="A460" s="188">
        <v>58</v>
      </c>
      <c r="B460" s="4">
        <v>44943</v>
      </c>
      <c r="C460" s="5" t="s">
        <v>35</v>
      </c>
      <c r="D460" s="46" t="s">
        <v>1147</v>
      </c>
      <c r="E460" s="9" t="s">
        <v>317</v>
      </c>
      <c r="F460" s="13" t="s">
        <v>14</v>
      </c>
      <c r="G460" s="205" t="s">
        <v>32</v>
      </c>
      <c r="H460" s="11" t="s">
        <v>144</v>
      </c>
      <c r="I460" s="203" t="s">
        <v>759</v>
      </c>
      <c r="J460" s="17">
        <v>46605</v>
      </c>
      <c r="K460" s="50">
        <f>SUM(K452,J460)</f>
        <v>1048956</v>
      </c>
    </row>
    <row r="461" spans="1:11" ht="21" customHeight="1" x14ac:dyDescent="0.3">
      <c r="A461" s="189"/>
      <c r="B461" s="7"/>
      <c r="C461" s="8"/>
      <c r="D461" s="46" t="s">
        <v>1148</v>
      </c>
      <c r="E461" s="9" t="s">
        <v>21</v>
      </c>
      <c r="F461" s="13" t="s">
        <v>14</v>
      </c>
      <c r="G461" s="196"/>
      <c r="H461" s="11" t="s">
        <v>65</v>
      </c>
      <c r="I461" s="193"/>
      <c r="J461" s="12"/>
      <c r="K461" s="47"/>
    </row>
    <row r="462" spans="1:11" ht="21" customHeight="1" x14ac:dyDescent="0.3">
      <c r="A462" s="189"/>
      <c r="B462" s="7"/>
      <c r="C462" s="8"/>
      <c r="D462" s="7"/>
      <c r="E462" s="9" t="s">
        <v>4</v>
      </c>
      <c r="F462" s="10" t="s">
        <v>12</v>
      </c>
      <c r="G462" s="196"/>
      <c r="H462" s="11" t="s">
        <v>144</v>
      </c>
      <c r="I462" s="193"/>
      <c r="J462" s="12"/>
      <c r="K462" s="47"/>
    </row>
    <row r="463" spans="1:11" ht="21" customHeight="1" x14ac:dyDescent="0.3">
      <c r="A463" s="189"/>
      <c r="B463" s="7"/>
      <c r="C463" s="8"/>
      <c r="D463" s="9"/>
      <c r="E463" s="9" t="s">
        <v>5</v>
      </c>
      <c r="F463" s="13" t="s">
        <v>14</v>
      </c>
      <c r="G463" s="196"/>
      <c r="H463" s="11" t="s">
        <v>65</v>
      </c>
      <c r="I463" s="193"/>
      <c r="J463" s="12"/>
      <c r="K463" s="47"/>
    </row>
    <row r="464" spans="1:11" ht="21" customHeight="1" x14ac:dyDescent="0.3">
      <c r="A464" s="189"/>
      <c r="B464" s="7"/>
      <c r="C464" s="8"/>
      <c r="D464" s="9"/>
      <c r="E464" s="9" t="s">
        <v>6</v>
      </c>
      <c r="F464" s="13" t="s">
        <v>14</v>
      </c>
      <c r="G464" s="196"/>
      <c r="H464" s="11" t="s">
        <v>29</v>
      </c>
      <c r="I464" s="193"/>
      <c r="J464" s="12"/>
      <c r="K464" s="47"/>
    </row>
    <row r="465" spans="1:11" ht="21" customHeight="1" x14ac:dyDescent="0.3">
      <c r="A465" s="189"/>
      <c r="B465" s="7"/>
      <c r="C465" s="8"/>
      <c r="D465" s="7"/>
      <c r="E465" s="9" t="s">
        <v>7</v>
      </c>
      <c r="F465" s="13" t="s">
        <v>14</v>
      </c>
      <c r="G465" s="196"/>
      <c r="H465" s="11" t="s">
        <v>44</v>
      </c>
      <c r="I465" s="193"/>
      <c r="J465" s="12"/>
      <c r="K465" s="47"/>
    </row>
    <row r="466" spans="1:11" ht="21" customHeight="1" thickBot="1" x14ac:dyDescent="0.35">
      <c r="A466" s="201"/>
      <c r="B466" s="34"/>
      <c r="C466" s="19"/>
      <c r="D466" s="20"/>
      <c r="E466" s="20" t="s">
        <v>72</v>
      </c>
      <c r="F466" s="10" t="s">
        <v>12</v>
      </c>
      <c r="G466" s="211"/>
      <c r="H466" s="11" t="s">
        <v>55</v>
      </c>
      <c r="I466" s="204"/>
      <c r="J466" s="23"/>
      <c r="K466" s="51"/>
    </row>
    <row r="467" spans="1:11" ht="21" customHeight="1" thickTop="1" x14ac:dyDescent="0.3">
      <c r="A467" s="52"/>
      <c r="B467" s="40"/>
      <c r="C467" s="25"/>
      <c r="D467" s="26"/>
      <c r="E467" s="26"/>
      <c r="F467" s="26"/>
      <c r="G467" s="26"/>
      <c r="H467" s="27"/>
      <c r="I467" s="26"/>
      <c r="J467" s="28"/>
      <c r="K467" s="53"/>
    </row>
    <row r="468" spans="1:11" ht="21" customHeight="1" x14ac:dyDescent="0.35">
      <c r="A468" s="188">
        <v>59</v>
      </c>
      <c r="B468" s="4">
        <v>44943</v>
      </c>
      <c r="C468" s="5" t="s">
        <v>23</v>
      </c>
      <c r="D468" s="46" t="s">
        <v>1149</v>
      </c>
      <c r="E468" s="9" t="s">
        <v>317</v>
      </c>
      <c r="F468" s="13"/>
      <c r="G468" s="202" t="s">
        <v>43</v>
      </c>
      <c r="H468" s="11"/>
      <c r="I468" s="203" t="s">
        <v>759</v>
      </c>
      <c r="J468" s="17">
        <v>2717</v>
      </c>
      <c r="K468" s="50">
        <f>SUM(K460,J468)</f>
        <v>1051673</v>
      </c>
    </row>
    <row r="469" spans="1:11" ht="21" customHeight="1" x14ac:dyDescent="0.3">
      <c r="A469" s="189"/>
      <c r="B469" s="7"/>
      <c r="C469" s="8"/>
      <c r="D469" s="46" t="s">
        <v>1150</v>
      </c>
      <c r="E469" s="9" t="s">
        <v>21</v>
      </c>
      <c r="F469" s="13" t="s">
        <v>14</v>
      </c>
      <c r="G469" s="214"/>
      <c r="H469" s="11" t="s">
        <v>47</v>
      </c>
      <c r="I469" s="193"/>
      <c r="J469" s="12"/>
      <c r="K469" s="47"/>
    </row>
    <row r="470" spans="1:11" ht="21" customHeight="1" x14ac:dyDescent="0.3">
      <c r="A470" s="189"/>
      <c r="B470" s="7"/>
      <c r="C470" s="8"/>
      <c r="D470" s="7"/>
      <c r="E470" s="9" t="s">
        <v>4</v>
      </c>
      <c r="F470" s="10" t="s">
        <v>12</v>
      </c>
      <c r="G470" s="214"/>
      <c r="H470" s="11" t="s">
        <v>29</v>
      </c>
      <c r="I470" s="193"/>
      <c r="J470" s="12"/>
      <c r="K470" s="47"/>
    </row>
    <row r="471" spans="1:11" ht="21" customHeight="1" x14ac:dyDescent="0.3">
      <c r="A471" s="189"/>
      <c r="B471" s="7"/>
      <c r="C471" s="8"/>
      <c r="D471" s="9"/>
      <c r="E471" s="9" t="s">
        <v>5</v>
      </c>
      <c r="F471" s="13" t="s">
        <v>14</v>
      </c>
      <c r="G471" s="214"/>
      <c r="H471" s="11" t="s">
        <v>45</v>
      </c>
      <c r="I471" s="193"/>
      <c r="J471" s="12"/>
      <c r="K471" s="47"/>
    </row>
    <row r="472" spans="1:11" ht="21" customHeight="1" x14ac:dyDescent="0.3">
      <c r="A472" s="189"/>
      <c r="B472" s="7"/>
      <c r="C472" s="8"/>
      <c r="D472" s="9"/>
      <c r="E472" s="9" t="s">
        <v>6</v>
      </c>
      <c r="F472" s="13" t="s">
        <v>14</v>
      </c>
      <c r="G472" s="214"/>
      <c r="H472" s="11" t="s">
        <v>48</v>
      </c>
      <c r="I472" s="193"/>
      <c r="J472" s="12"/>
      <c r="K472" s="47"/>
    </row>
    <row r="473" spans="1:11" ht="21" customHeight="1" x14ac:dyDescent="0.3">
      <c r="A473" s="189"/>
      <c r="B473" s="7"/>
      <c r="C473" s="8"/>
      <c r="D473" s="7"/>
      <c r="E473" s="9" t="s">
        <v>7</v>
      </c>
      <c r="F473" s="13" t="s">
        <v>14</v>
      </c>
      <c r="G473" s="214"/>
      <c r="H473" s="11" t="s">
        <v>44</v>
      </c>
      <c r="I473" s="193"/>
      <c r="J473" s="12"/>
      <c r="K473" s="47"/>
    </row>
    <row r="474" spans="1:11" ht="21" customHeight="1" thickBot="1" x14ac:dyDescent="0.35">
      <c r="A474" s="201"/>
      <c r="B474" s="34"/>
      <c r="C474" s="19"/>
      <c r="D474" s="20"/>
      <c r="E474" s="20" t="s">
        <v>72</v>
      </c>
      <c r="F474" s="10" t="s">
        <v>12</v>
      </c>
      <c r="G474" s="214"/>
      <c r="H474" s="11" t="s">
        <v>55</v>
      </c>
      <c r="I474" s="204"/>
      <c r="J474" s="23"/>
      <c r="K474" s="51"/>
    </row>
    <row r="475" spans="1:11" ht="21" customHeight="1" thickTop="1" x14ac:dyDescent="0.3">
      <c r="A475" s="52"/>
      <c r="B475" s="40"/>
      <c r="C475" s="25"/>
      <c r="D475" s="26"/>
      <c r="E475" s="26"/>
      <c r="F475" s="26"/>
      <c r="G475" s="26"/>
      <c r="H475" s="27"/>
      <c r="I475" s="26"/>
      <c r="J475" s="28"/>
      <c r="K475" s="53"/>
    </row>
    <row r="476" spans="1:11" ht="21" customHeight="1" x14ac:dyDescent="0.35">
      <c r="A476" s="188">
        <v>60</v>
      </c>
      <c r="B476" s="4">
        <v>44944</v>
      </c>
      <c r="C476" s="5" t="s">
        <v>104</v>
      </c>
      <c r="D476" s="46" t="s">
        <v>1151</v>
      </c>
      <c r="E476" s="9" t="s">
        <v>317</v>
      </c>
      <c r="F476" s="13"/>
      <c r="G476" s="206" t="s">
        <v>38</v>
      </c>
      <c r="H476" s="11"/>
      <c r="I476" s="203" t="s">
        <v>938</v>
      </c>
      <c r="J476" s="17">
        <v>10130</v>
      </c>
      <c r="K476" s="50">
        <f>SUM(K468,J476)</f>
        <v>1061803</v>
      </c>
    </row>
    <row r="477" spans="1:11" ht="21" customHeight="1" x14ac:dyDescent="0.3">
      <c r="A477" s="189"/>
      <c r="B477" s="7"/>
      <c r="C477" s="8"/>
      <c r="D477" s="46" t="s">
        <v>1152</v>
      </c>
      <c r="E477" s="9" t="s">
        <v>21</v>
      </c>
      <c r="F477" s="13"/>
      <c r="G477" s="212"/>
      <c r="H477" s="11"/>
      <c r="I477" s="193"/>
      <c r="J477" s="12"/>
      <c r="K477" s="47"/>
    </row>
    <row r="478" spans="1:11" ht="21" customHeight="1" x14ac:dyDescent="0.3">
      <c r="A478" s="189"/>
      <c r="B478" s="7"/>
      <c r="C478" s="8"/>
      <c r="D478" s="7"/>
      <c r="E478" s="9" t="s">
        <v>4</v>
      </c>
      <c r="F478" s="10" t="s">
        <v>12</v>
      </c>
      <c r="G478" s="212"/>
      <c r="H478" s="11" t="s">
        <v>26</v>
      </c>
      <c r="I478" s="193"/>
      <c r="J478" s="12"/>
      <c r="K478" s="47"/>
    </row>
    <row r="479" spans="1:11" ht="21" customHeight="1" x14ac:dyDescent="0.3">
      <c r="A479" s="189"/>
      <c r="B479" s="7"/>
      <c r="C479" s="8"/>
      <c r="D479" s="9"/>
      <c r="E479" s="9" t="s">
        <v>5</v>
      </c>
      <c r="F479" s="10" t="s">
        <v>12</v>
      </c>
      <c r="G479" s="212"/>
      <c r="H479" s="11" t="s">
        <v>144</v>
      </c>
      <c r="I479" s="193"/>
      <c r="J479" s="12"/>
      <c r="K479" s="47"/>
    </row>
    <row r="480" spans="1:11" ht="21" customHeight="1" x14ac:dyDescent="0.3">
      <c r="A480" s="189"/>
      <c r="B480" s="7"/>
      <c r="C480" s="8"/>
      <c r="D480" s="9"/>
      <c r="E480" s="9" t="s">
        <v>6</v>
      </c>
      <c r="F480" s="13" t="s">
        <v>14</v>
      </c>
      <c r="G480" s="212"/>
      <c r="H480" s="11" t="s">
        <v>26</v>
      </c>
      <c r="I480" s="193"/>
      <c r="J480" s="12"/>
      <c r="K480" s="47"/>
    </row>
    <row r="481" spans="1:11" ht="21" customHeight="1" x14ac:dyDescent="0.3">
      <c r="A481" s="189"/>
      <c r="B481" s="7"/>
      <c r="C481" s="8"/>
      <c r="D481" s="7"/>
      <c r="E481" s="9" t="s">
        <v>7</v>
      </c>
      <c r="F481" s="13" t="s">
        <v>14</v>
      </c>
      <c r="G481" s="212"/>
      <c r="H481" s="11" t="s">
        <v>33</v>
      </c>
      <c r="I481" s="193"/>
      <c r="J481" s="12"/>
      <c r="K481" s="47"/>
    </row>
    <row r="482" spans="1:11" ht="21" customHeight="1" thickBot="1" x14ac:dyDescent="0.35">
      <c r="A482" s="201"/>
      <c r="B482" s="34"/>
      <c r="C482" s="19"/>
      <c r="D482" s="20"/>
      <c r="E482" s="20" t="s">
        <v>72</v>
      </c>
      <c r="F482" s="10" t="s">
        <v>12</v>
      </c>
      <c r="G482" s="213"/>
      <c r="H482" s="11" t="s">
        <v>55</v>
      </c>
      <c r="I482" s="204"/>
      <c r="J482" s="23"/>
      <c r="K482" s="51"/>
    </row>
    <row r="483" spans="1:11" ht="21" customHeight="1" thickTop="1" x14ac:dyDescent="0.3">
      <c r="A483" s="52"/>
      <c r="B483" s="40"/>
      <c r="C483" s="25"/>
      <c r="D483" s="26"/>
      <c r="E483" s="26"/>
      <c r="F483" s="26"/>
      <c r="G483" s="26"/>
      <c r="H483" s="27"/>
      <c r="I483" s="26"/>
      <c r="J483" s="28"/>
      <c r="K483" s="53"/>
    </row>
    <row r="484" spans="1:11" ht="21" customHeight="1" x14ac:dyDescent="0.35">
      <c r="A484" s="188">
        <v>61</v>
      </c>
      <c r="B484" s="4">
        <v>44944</v>
      </c>
      <c r="C484" s="5" t="s">
        <v>35</v>
      </c>
      <c r="D484" s="46" t="s">
        <v>1153</v>
      </c>
      <c r="E484" s="9" t="s">
        <v>317</v>
      </c>
      <c r="F484" s="13"/>
      <c r="G484" s="202" t="s">
        <v>43</v>
      </c>
      <c r="H484" s="11"/>
      <c r="I484" s="203" t="s">
        <v>18</v>
      </c>
      <c r="J484" s="17">
        <v>903</v>
      </c>
      <c r="K484" s="50">
        <f>SUM(K476,J484)</f>
        <v>1062706</v>
      </c>
    </row>
    <row r="485" spans="1:11" ht="21" customHeight="1" x14ac:dyDescent="0.3">
      <c r="A485" s="189"/>
      <c r="B485" s="7"/>
      <c r="C485" s="8"/>
      <c r="D485" s="46" t="s">
        <v>1066</v>
      </c>
      <c r="E485" s="9" t="s">
        <v>21</v>
      </c>
      <c r="F485" s="13"/>
      <c r="G485" s="214"/>
      <c r="H485" s="11"/>
      <c r="I485" s="193"/>
      <c r="J485" s="12"/>
      <c r="K485" s="47"/>
    </row>
    <row r="486" spans="1:11" ht="21" customHeight="1" x14ac:dyDescent="0.3">
      <c r="A486" s="189"/>
      <c r="B486" s="7"/>
      <c r="C486" s="8"/>
      <c r="D486" s="7"/>
      <c r="E486" s="9" t="s">
        <v>4</v>
      </c>
      <c r="F486" s="10"/>
      <c r="G486" s="214"/>
      <c r="H486" s="11"/>
      <c r="I486" s="193"/>
      <c r="J486" s="12"/>
      <c r="K486" s="47"/>
    </row>
    <row r="487" spans="1:11" ht="21" customHeight="1" x14ac:dyDescent="0.3">
      <c r="A487" s="189"/>
      <c r="B487" s="7"/>
      <c r="C487" s="8"/>
      <c r="D487" s="9"/>
      <c r="E487" s="9" t="s">
        <v>5</v>
      </c>
      <c r="F487" s="10" t="s">
        <v>12</v>
      </c>
      <c r="G487" s="214"/>
      <c r="H487" s="11" t="s">
        <v>47</v>
      </c>
      <c r="I487" s="193"/>
      <c r="J487" s="12"/>
      <c r="K487" s="47"/>
    </row>
    <row r="488" spans="1:11" ht="21" customHeight="1" x14ac:dyDescent="0.3">
      <c r="A488" s="189"/>
      <c r="B488" s="7"/>
      <c r="C488" s="8"/>
      <c r="D488" s="9"/>
      <c r="E488" s="9" t="s">
        <v>6</v>
      </c>
      <c r="F488" s="10" t="s">
        <v>12</v>
      </c>
      <c r="G488" s="214"/>
      <c r="H488" s="11" t="s">
        <v>16</v>
      </c>
      <c r="I488" s="193"/>
      <c r="J488" s="12"/>
      <c r="K488" s="47"/>
    </row>
    <row r="489" spans="1:11" ht="21" customHeight="1" x14ac:dyDescent="0.3">
      <c r="A489" s="189"/>
      <c r="B489" s="7"/>
      <c r="C489" s="8"/>
      <c r="D489" s="7"/>
      <c r="E489" s="9" t="s">
        <v>7</v>
      </c>
      <c r="F489" s="10" t="s">
        <v>12</v>
      </c>
      <c r="G489" s="214"/>
      <c r="H489" s="11" t="s">
        <v>88</v>
      </c>
      <c r="I489" s="193"/>
      <c r="J489" s="12"/>
      <c r="K489" s="47"/>
    </row>
    <row r="490" spans="1:11" ht="21" customHeight="1" thickBot="1" x14ac:dyDescent="0.35">
      <c r="A490" s="201"/>
      <c r="B490" s="34"/>
      <c r="C490" s="19"/>
      <c r="D490" s="20"/>
      <c r="E490" s="20" t="s">
        <v>72</v>
      </c>
      <c r="F490" s="10" t="s">
        <v>12</v>
      </c>
      <c r="G490" s="214"/>
      <c r="H490" s="11" t="s">
        <v>68</v>
      </c>
      <c r="I490" s="204"/>
      <c r="J490" s="23"/>
      <c r="K490" s="51"/>
    </row>
    <row r="491" spans="1:11" ht="21" customHeight="1" thickTop="1" x14ac:dyDescent="0.3">
      <c r="A491" s="52"/>
      <c r="B491" s="40"/>
      <c r="C491" s="25"/>
      <c r="D491" s="26"/>
      <c r="E491" s="26"/>
      <c r="F491" s="26"/>
      <c r="G491" s="26"/>
      <c r="H491" s="27"/>
      <c r="I491" s="26"/>
      <c r="J491" s="28"/>
      <c r="K491" s="53"/>
    </row>
    <row r="492" spans="1:11" ht="21" customHeight="1" x14ac:dyDescent="0.35">
      <c r="A492" s="188">
        <v>62</v>
      </c>
      <c r="B492" s="4">
        <v>44944</v>
      </c>
      <c r="C492" s="5" t="s">
        <v>35</v>
      </c>
      <c r="D492" s="46" t="s">
        <v>1154</v>
      </c>
      <c r="E492" s="9" t="s">
        <v>317</v>
      </c>
      <c r="F492" s="13"/>
      <c r="G492" s="205" t="s">
        <v>32</v>
      </c>
      <c r="H492" s="11"/>
      <c r="I492" s="203" t="s">
        <v>759</v>
      </c>
      <c r="J492" s="17">
        <v>20899</v>
      </c>
      <c r="K492" s="50">
        <f>SUM(K484,J492)</f>
        <v>1083605</v>
      </c>
    </row>
    <row r="493" spans="1:11" ht="21" customHeight="1" x14ac:dyDescent="0.3">
      <c r="A493" s="189"/>
      <c r="B493" s="7"/>
      <c r="C493" s="8"/>
      <c r="D493" s="46" t="s">
        <v>259</v>
      </c>
      <c r="E493" s="9" t="s">
        <v>21</v>
      </c>
      <c r="F493" s="13"/>
      <c r="G493" s="196"/>
      <c r="H493" s="11"/>
      <c r="I493" s="193"/>
      <c r="J493" s="12"/>
      <c r="K493" s="47"/>
    </row>
    <row r="494" spans="1:11" ht="21" customHeight="1" x14ac:dyDescent="0.3">
      <c r="A494" s="189"/>
      <c r="B494" s="7"/>
      <c r="C494" s="8"/>
      <c r="D494" s="7"/>
      <c r="E494" s="9" t="s">
        <v>4</v>
      </c>
      <c r="F494" s="10" t="s">
        <v>12</v>
      </c>
      <c r="G494" s="196"/>
      <c r="H494" s="11" t="s">
        <v>45</v>
      </c>
      <c r="I494" s="193"/>
      <c r="J494" s="12"/>
      <c r="K494" s="47"/>
    </row>
    <row r="495" spans="1:11" ht="21" customHeight="1" x14ac:dyDescent="0.3">
      <c r="A495" s="189"/>
      <c r="B495" s="7"/>
      <c r="C495" s="8"/>
      <c r="D495" s="9"/>
      <c r="E495" s="9" t="s">
        <v>5</v>
      </c>
      <c r="F495" s="13" t="s">
        <v>14</v>
      </c>
      <c r="G495" s="196"/>
      <c r="H495" s="11" t="s">
        <v>26</v>
      </c>
      <c r="I495" s="193"/>
      <c r="J495" s="12"/>
      <c r="K495" s="47"/>
    </row>
    <row r="496" spans="1:11" ht="21" customHeight="1" x14ac:dyDescent="0.3">
      <c r="A496" s="189"/>
      <c r="B496" s="7"/>
      <c r="C496" s="8"/>
      <c r="D496" s="9"/>
      <c r="E496" s="9" t="s">
        <v>6</v>
      </c>
      <c r="F496" s="10" t="s">
        <v>12</v>
      </c>
      <c r="G496" s="196"/>
      <c r="H496" s="11" t="s">
        <v>47</v>
      </c>
      <c r="I496" s="193"/>
      <c r="J496" s="12"/>
      <c r="K496" s="47"/>
    </row>
    <row r="497" spans="1:11" ht="21" customHeight="1" x14ac:dyDescent="0.3">
      <c r="A497" s="189"/>
      <c r="B497" s="7"/>
      <c r="C497" s="8"/>
      <c r="D497" s="7"/>
      <c r="E497" s="9" t="s">
        <v>7</v>
      </c>
      <c r="F497" s="13" t="s">
        <v>14</v>
      </c>
      <c r="G497" s="196"/>
      <c r="H497" s="11" t="s">
        <v>16</v>
      </c>
      <c r="I497" s="193"/>
      <c r="J497" s="12"/>
      <c r="K497" s="47"/>
    </row>
    <row r="498" spans="1:11" ht="21" customHeight="1" thickBot="1" x14ac:dyDescent="0.35">
      <c r="A498" s="201"/>
      <c r="B498" s="34"/>
      <c r="C498" s="19"/>
      <c r="D498" s="20"/>
      <c r="E498" s="20" t="s">
        <v>72</v>
      </c>
      <c r="F498" s="13" t="s">
        <v>14</v>
      </c>
      <c r="G498" s="211"/>
      <c r="H498" s="11" t="s">
        <v>55</v>
      </c>
      <c r="I498" s="204"/>
      <c r="J498" s="23"/>
      <c r="K498" s="51"/>
    </row>
    <row r="499" spans="1:11" ht="21" customHeight="1" thickTop="1" x14ac:dyDescent="0.3">
      <c r="A499" s="52"/>
      <c r="B499" s="40"/>
      <c r="C499" s="25"/>
      <c r="D499" s="26"/>
      <c r="E499" s="26"/>
      <c r="F499" s="26"/>
      <c r="G499" s="26"/>
      <c r="H499" s="27"/>
      <c r="I499" s="26"/>
      <c r="J499" s="28"/>
      <c r="K499" s="53"/>
    </row>
    <row r="500" spans="1:11" ht="21" customHeight="1" x14ac:dyDescent="0.35">
      <c r="A500" s="188">
        <v>63</v>
      </c>
      <c r="B500" s="4">
        <v>44944</v>
      </c>
      <c r="C500" s="5" t="s">
        <v>23</v>
      </c>
      <c r="D500" s="46" t="s">
        <v>1155</v>
      </c>
      <c r="E500" s="9" t="s">
        <v>317</v>
      </c>
      <c r="F500" s="13"/>
      <c r="G500" s="205" t="s">
        <v>32</v>
      </c>
      <c r="H500" s="11"/>
      <c r="I500" s="203" t="s">
        <v>18</v>
      </c>
      <c r="J500" s="17">
        <v>43910</v>
      </c>
      <c r="K500" s="50">
        <f>SUM(K492,J500)</f>
        <v>1127515</v>
      </c>
    </row>
    <row r="501" spans="1:11" ht="21" customHeight="1" x14ac:dyDescent="0.3">
      <c r="A501" s="189"/>
      <c r="B501" s="7"/>
      <c r="C501" s="8"/>
      <c r="D501" s="46" t="s">
        <v>1156</v>
      </c>
      <c r="E501" s="9" t="s">
        <v>21</v>
      </c>
      <c r="F501" s="13"/>
      <c r="G501" s="196"/>
      <c r="H501" s="11"/>
      <c r="I501" s="193"/>
      <c r="J501" s="12"/>
      <c r="K501" s="47"/>
    </row>
    <row r="502" spans="1:11" ht="21" customHeight="1" x14ac:dyDescent="0.3">
      <c r="A502" s="189"/>
      <c r="B502" s="7"/>
      <c r="C502" s="8"/>
      <c r="D502" s="7"/>
      <c r="E502" s="9" t="s">
        <v>4</v>
      </c>
      <c r="F502" s="10"/>
      <c r="G502" s="196"/>
      <c r="H502" s="11"/>
      <c r="I502" s="193"/>
      <c r="J502" s="12"/>
      <c r="K502" s="47"/>
    </row>
    <row r="503" spans="1:11" ht="21" customHeight="1" x14ac:dyDescent="0.3">
      <c r="A503" s="189"/>
      <c r="B503" s="7"/>
      <c r="C503" s="8"/>
      <c r="D503" s="9"/>
      <c r="E503" s="9" t="s">
        <v>5</v>
      </c>
      <c r="F503" s="13" t="s">
        <v>14</v>
      </c>
      <c r="G503" s="196"/>
      <c r="H503" s="11" t="s">
        <v>52</v>
      </c>
      <c r="I503" s="193"/>
      <c r="J503" s="12"/>
      <c r="K503" s="47"/>
    </row>
    <row r="504" spans="1:11" ht="21" customHeight="1" x14ac:dyDescent="0.3">
      <c r="A504" s="189"/>
      <c r="B504" s="7"/>
      <c r="C504" s="8"/>
      <c r="D504" s="9"/>
      <c r="E504" s="9" t="s">
        <v>6</v>
      </c>
      <c r="F504" s="13" t="s">
        <v>14</v>
      </c>
      <c r="G504" s="196"/>
      <c r="H504" s="11" t="s">
        <v>27</v>
      </c>
      <c r="I504" s="193"/>
      <c r="J504" s="12"/>
      <c r="K504" s="47"/>
    </row>
    <row r="505" spans="1:11" ht="21" customHeight="1" x14ac:dyDescent="0.3">
      <c r="A505" s="189"/>
      <c r="B505" s="7"/>
      <c r="C505" s="8"/>
      <c r="D505" s="7"/>
      <c r="E505" s="9" t="s">
        <v>7</v>
      </c>
      <c r="F505" s="13" t="s">
        <v>14</v>
      </c>
      <c r="G505" s="196"/>
      <c r="H505" s="11" t="s">
        <v>63</v>
      </c>
      <c r="I505" s="193"/>
      <c r="J505" s="12"/>
      <c r="K505" s="47"/>
    </row>
    <row r="506" spans="1:11" ht="21" customHeight="1" thickBot="1" x14ac:dyDescent="0.35">
      <c r="A506" s="201"/>
      <c r="B506" s="34"/>
      <c r="C506" s="19"/>
      <c r="D506" s="20"/>
      <c r="E506" s="20" t="s">
        <v>72</v>
      </c>
      <c r="F506" s="13" t="s">
        <v>14</v>
      </c>
      <c r="G506" s="211"/>
      <c r="H506" s="11" t="s">
        <v>55</v>
      </c>
      <c r="I506" s="204"/>
      <c r="J506" s="23"/>
      <c r="K506" s="51"/>
    </row>
    <row r="507" spans="1:11" ht="21" customHeight="1" thickTop="1" x14ac:dyDescent="0.3">
      <c r="A507" s="52"/>
      <c r="B507" s="40"/>
      <c r="C507" s="25"/>
      <c r="D507" s="26"/>
      <c r="E507" s="26"/>
      <c r="F507" s="26"/>
      <c r="G507" s="26"/>
      <c r="H507" s="27"/>
      <c r="I507" s="26"/>
      <c r="J507" s="28"/>
      <c r="K507" s="53"/>
    </row>
    <row r="508" spans="1:11" ht="21" customHeight="1" x14ac:dyDescent="0.35">
      <c r="A508" s="188">
        <v>64</v>
      </c>
      <c r="B508" s="4">
        <v>44945</v>
      </c>
      <c r="C508" s="5" t="s">
        <v>104</v>
      </c>
      <c r="D508" s="46" t="s">
        <v>1157</v>
      </c>
      <c r="E508" s="9" t="s">
        <v>317</v>
      </c>
      <c r="F508" s="13"/>
      <c r="G508" s="205" t="s">
        <v>32</v>
      </c>
      <c r="H508" s="11"/>
      <c r="I508" s="203" t="s">
        <v>759</v>
      </c>
      <c r="J508" s="17">
        <v>38046</v>
      </c>
      <c r="K508" s="50">
        <f>SUM(K500,J508)</f>
        <v>1165561</v>
      </c>
    </row>
    <row r="509" spans="1:11" ht="21" customHeight="1" x14ac:dyDescent="0.3">
      <c r="A509" s="189"/>
      <c r="B509" s="7"/>
      <c r="C509" s="8"/>
      <c r="D509" s="46" t="s">
        <v>1108</v>
      </c>
      <c r="E509" s="9" t="s">
        <v>21</v>
      </c>
      <c r="F509" s="13"/>
      <c r="G509" s="196"/>
      <c r="H509" s="11"/>
      <c r="I509" s="193"/>
      <c r="J509" s="12"/>
      <c r="K509" s="47"/>
    </row>
    <row r="510" spans="1:11" ht="21" customHeight="1" x14ac:dyDescent="0.3">
      <c r="A510" s="189"/>
      <c r="B510" s="7"/>
      <c r="C510" s="8"/>
      <c r="D510" s="7"/>
      <c r="E510" s="9" t="s">
        <v>4</v>
      </c>
      <c r="F510" s="10"/>
      <c r="G510" s="196"/>
      <c r="H510" s="11"/>
      <c r="I510" s="193"/>
      <c r="J510" s="12"/>
      <c r="K510" s="47"/>
    </row>
    <row r="511" spans="1:11" ht="21" customHeight="1" x14ac:dyDescent="0.3">
      <c r="A511" s="189"/>
      <c r="B511" s="7"/>
      <c r="C511" s="8"/>
      <c r="D511" s="9"/>
      <c r="E511" s="9" t="s">
        <v>5</v>
      </c>
      <c r="F511" s="13" t="s">
        <v>14</v>
      </c>
      <c r="G511" s="196"/>
      <c r="H511" s="11" t="s">
        <v>27</v>
      </c>
      <c r="I511" s="193"/>
      <c r="J511" s="12"/>
      <c r="K511" s="47"/>
    </row>
    <row r="512" spans="1:11" ht="21" customHeight="1" x14ac:dyDescent="0.3">
      <c r="A512" s="189"/>
      <c r="B512" s="7"/>
      <c r="C512" s="8"/>
      <c r="D512" s="9"/>
      <c r="E512" s="9" t="s">
        <v>6</v>
      </c>
      <c r="F512" s="13" t="s">
        <v>14</v>
      </c>
      <c r="G512" s="196"/>
      <c r="H512" s="11" t="s">
        <v>848</v>
      </c>
      <c r="I512" s="193"/>
      <c r="J512" s="12"/>
      <c r="K512" s="47"/>
    </row>
    <row r="513" spans="1:11" ht="21" customHeight="1" x14ac:dyDescent="0.3">
      <c r="A513" s="189"/>
      <c r="B513" s="7"/>
      <c r="C513" s="8"/>
      <c r="D513" s="7"/>
      <c r="E513" s="9" t="s">
        <v>7</v>
      </c>
      <c r="F513" s="13" t="s">
        <v>14</v>
      </c>
      <c r="G513" s="196"/>
      <c r="H513" s="11" t="s">
        <v>47</v>
      </c>
      <c r="I513" s="193"/>
      <c r="J513" s="12"/>
      <c r="K513" s="47"/>
    </row>
    <row r="514" spans="1:11" ht="21" customHeight="1" thickBot="1" x14ac:dyDescent="0.35">
      <c r="A514" s="201"/>
      <c r="B514" s="34"/>
      <c r="C514" s="19"/>
      <c r="D514" s="20"/>
      <c r="E514" s="20" t="s">
        <v>72</v>
      </c>
      <c r="F514" s="13" t="s">
        <v>14</v>
      </c>
      <c r="G514" s="211"/>
      <c r="H514" s="11" t="s">
        <v>68</v>
      </c>
      <c r="I514" s="204"/>
      <c r="J514" s="23"/>
      <c r="K514" s="51"/>
    </row>
    <row r="515" spans="1:11" ht="21" customHeight="1" thickTop="1" x14ac:dyDescent="0.3">
      <c r="A515" s="52"/>
      <c r="B515" s="40"/>
      <c r="C515" s="25"/>
      <c r="D515" s="26"/>
      <c r="E515" s="26"/>
      <c r="F515" s="26"/>
      <c r="G515" s="26"/>
      <c r="H515" s="27"/>
      <c r="I515" s="26"/>
      <c r="J515" s="28"/>
      <c r="K515" s="53"/>
    </row>
    <row r="516" spans="1:11" ht="21" customHeight="1" x14ac:dyDescent="0.35">
      <c r="A516" s="188">
        <v>65</v>
      </c>
      <c r="B516" s="4">
        <v>44945</v>
      </c>
      <c r="C516" s="5" t="s">
        <v>104</v>
      </c>
      <c r="D516" s="46" t="s">
        <v>1158</v>
      </c>
      <c r="E516" s="9" t="s">
        <v>317</v>
      </c>
      <c r="F516" s="13"/>
      <c r="G516" s="205" t="s">
        <v>32</v>
      </c>
      <c r="H516" s="11"/>
      <c r="I516" s="203" t="s">
        <v>18</v>
      </c>
      <c r="J516" s="17">
        <v>34941</v>
      </c>
      <c r="K516" s="50">
        <f>SUM(K508,J516)</f>
        <v>1200502</v>
      </c>
    </row>
    <row r="517" spans="1:11" ht="21" customHeight="1" x14ac:dyDescent="0.3">
      <c r="A517" s="189"/>
      <c r="B517" s="7"/>
      <c r="C517" s="8"/>
      <c r="D517" s="46" t="s">
        <v>1159</v>
      </c>
      <c r="E517" s="9" t="s">
        <v>21</v>
      </c>
      <c r="F517" s="13" t="s">
        <v>14</v>
      </c>
      <c r="G517" s="196"/>
      <c r="H517" s="11" t="s">
        <v>28</v>
      </c>
      <c r="I517" s="193"/>
      <c r="J517" s="12"/>
      <c r="K517" s="47"/>
    </row>
    <row r="518" spans="1:11" ht="21" customHeight="1" x14ac:dyDescent="0.3">
      <c r="A518" s="189"/>
      <c r="B518" s="7"/>
      <c r="C518" s="8"/>
      <c r="D518" s="7"/>
      <c r="E518" s="9" t="s">
        <v>4</v>
      </c>
      <c r="F518" s="10" t="s">
        <v>12</v>
      </c>
      <c r="G518" s="196"/>
      <c r="H518" s="11" t="s">
        <v>775</v>
      </c>
      <c r="I518" s="193"/>
      <c r="J518" s="12"/>
      <c r="K518" s="47"/>
    </row>
    <row r="519" spans="1:11" ht="21" customHeight="1" x14ac:dyDescent="0.3">
      <c r="A519" s="189"/>
      <c r="B519" s="7"/>
      <c r="C519" s="8"/>
      <c r="D519" s="9"/>
      <c r="E519" s="9" t="s">
        <v>5</v>
      </c>
      <c r="F519" s="13" t="s">
        <v>14</v>
      </c>
      <c r="G519" s="196"/>
      <c r="H519" s="11" t="s">
        <v>27</v>
      </c>
      <c r="I519" s="193"/>
      <c r="J519" s="12"/>
      <c r="K519" s="47"/>
    </row>
    <row r="520" spans="1:11" ht="21" customHeight="1" x14ac:dyDescent="0.3">
      <c r="A520" s="189"/>
      <c r="B520" s="7"/>
      <c r="C520" s="8"/>
      <c r="D520" s="9"/>
      <c r="E520" s="9" t="s">
        <v>6</v>
      </c>
      <c r="F520" s="13" t="s">
        <v>14</v>
      </c>
      <c r="G520" s="196"/>
      <c r="H520" s="11" t="s">
        <v>144</v>
      </c>
      <c r="I520" s="193"/>
      <c r="J520" s="12"/>
      <c r="K520" s="47"/>
    </row>
    <row r="521" spans="1:11" ht="21" customHeight="1" x14ac:dyDescent="0.3">
      <c r="A521" s="189"/>
      <c r="B521" s="7"/>
      <c r="C521" s="8"/>
      <c r="D521" s="7"/>
      <c r="E521" s="9" t="s">
        <v>7</v>
      </c>
      <c r="F521" s="13" t="s">
        <v>14</v>
      </c>
      <c r="G521" s="196"/>
      <c r="H521" s="11" t="s">
        <v>101</v>
      </c>
      <c r="I521" s="193"/>
      <c r="J521" s="12"/>
      <c r="K521" s="47"/>
    </row>
    <row r="522" spans="1:11" ht="21" customHeight="1" thickBot="1" x14ac:dyDescent="0.35">
      <c r="A522" s="201"/>
      <c r="B522" s="34"/>
      <c r="C522" s="19"/>
      <c r="D522" s="20"/>
      <c r="E522" s="20" t="s">
        <v>72</v>
      </c>
      <c r="F522" s="10" t="s">
        <v>12</v>
      </c>
      <c r="G522" s="211"/>
      <c r="H522" s="11" t="s">
        <v>68</v>
      </c>
      <c r="I522" s="204"/>
      <c r="J522" s="23"/>
      <c r="K522" s="51"/>
    </row>
    <row r="523" spans="1:11" ht="21" customHeight="1" thickTop="1" x14ac:dyDescent="0.3">
      <c r="A523" s="52"/>
      <c r="B523" s="40"/>
      <c r="C523" s="25"/>
      <c r="D523" s="26"/>
      <c r="E523" s="26"/>
      <c r="F523" s="26"/>
      <c r="G523" s="26"/>
      <c r="H523" s="27"/>
      <c r="I523" s="26"/>
      <c r="J523" s="28"/>
      <c r="K523" s="53"/>
    </row>
    <row r="524" spans="1:11" ht="21" customHeight="1" x14ac:dyDescent="0.35">
      <c r="A524" s="188">
        <v>66</v>
      </c>
      <c r="B524" s="4">
        <v>44945</v>
      </c>
      <c r="C524" s="5" t="s">
        <v>35</v>
      </c>
      <c r="D524" s="46" t="s">
        <v>1160</v>
      </c>
      <c r="E524" s="9" t="s">
        <v>317</v>
      </c>
      <c r="F524" s="13"/>
      <c r="G524" s="205" t="s">
        <v>32</v>
      </c>
      <c r="H524" s="11"/>
      <c r="I524" s="203" t="s">
        <v>759</v>
      </c>
      <c r="J524" s="17">
        <v>37802</v>
      </c>
      <c r="K524" s="50">
        <f>SUM(K516,J524)</f>
        <v>1238304</v>
      </c>
    </row>
    <row r="525" spans="1:11" ht="21" customHeight="1" x14ac:dyDescent="0.3">
      <c r="A525" s="189"/>
      <c r="B525" s="7"/>
      <c r="C525" s="8"/>
      <c r="D525" s="46" t="s">
        <v>861</v>
      </c>
      <c r="E525" s="9" t="s">
        <v>21</v>
      </c>
      <c r="F525" s="13"/>
      <c r="G525" s="196"/>
      <c r="H525" s="11"/>
      <c r="I525" s="193"/>
      <c r="J525" s="12"/>
      <c r="K525" s="47"/>
    </row>
    <row r="526" spans="1:11" ht="21" customHeight="1" x14ac:dyDescent="0.3">
      <c r="A526" s="189"/>
      <c r="B526" s="7"/>
      <c r="C526" s="8"/>
      <c r="D526" s="7"/>
      <c r="E526" s="9" t="s">
        <v>4</v>
      </c>
      <c r="F526" s="10"/>
      <c r="G526" s="196"/>
      <c r="H526" s="11"/>
      <c r="I526" s="193"/>
      <c r="J526" s="12"/>
      <c r="K526" s="47"/>
    </row>
    <row r="527" spans="1:11" ht="21" customHeight="1" x14ac:dyDescent="0.3">
      <c r="A527" s="189"/>
      <c r="B527" s="7"/>
      <c r="C527" s="8"/>
      <c r="D527" s="9"/>
      <c r="E527" s="9" t="s">
        <v>5</v>
      </c>
      <c r="F527" s="13" t="s">
        <v>14</v>
      </c>
      <c r="G527" s="196"/>
      <c r="H527" s="11" t="s">
        <v>26</v>
      </c>
      <c r="I527" s="193"/>
      <c r="J527" s="12"/>
      <c r="K527" s="47"/>
    </row>
    <row r="528" spans="1:11" ht="21" customHeight="1" x14ac:dyDescent="0.3">
      <c r="A528" s="189"/>
      <c r="B528" s="7"/>
      <c r="C528" s="8"/>
      <c r="D528" s="9"/>
      <c r="E528" s="9" t="s">
        <v>6</v>
      </c>
      <c r="F528" s="13" t="s">
        <v>14</v>
      </c>
      <c r="G528" s="196"/>
      <c r="H528" s="11" t="s">
        <v>135</v>
      </c>
      <c r="I528" s="193"/>
      <c r="J528" s="12"/>
      <c r="K528" s="47"/>
    </row>
    <row r="529" spans="1:11" ht="21" customHeight="1" x14ac:dyDescent="0.3">
      <c r="A529" s="189"/>
      <c r="B529" s="7"/>
      <c r="C529" s="8"/>
      <c r="D529" s="7"/>
      <c r="E529" s="9" t="s">
        <v>7</v>
      </c>
      <c r="F529" s="13" t="s">
        <v>14</v>
      </c>
      <c r="G529" s="196"/>
      <c r="H529" s="11" t="s">
        <v>617</v>
      </c>
      <c r="I529" s="193"/>
      <c r="J529" s="12"/>
      <c r="K529" s="47"/>
    </row>
    <row r="530" spans="1:11" ht="21" customHeight="1" thickBot="1" x14ac:dyDescent="0.35">
      <c r="A530" s="201"/>
      <c r="B530" s="34"/>
      <c r="C530" s="19"/>
      <c r="D530" s="20"/>
      <c r="E530" s="20" t="s">
        <v>72</v>
      </c>
      <c r="F530" s="13" t="s">
        <v>14</v>
      </c>
      <c r="G530" s="211"/>
      <c r="H530" s="11" t="s">
        <v>68</v>
      </c>
      <c r="I530" s="204"/>
      <c r="J530" s="23"/>
      <c r="K530" s="51"/>
    </row>
    <row r="531" spans="1:11" ht="21" customHeight="1" thickTop="1" x14ac:dyDescent="0.3">
      <c r="A531" s="52"/>
      <c r="B531" s="40"/>
      <c r="C531" s="25"/>
      <c r="D531" s="26"/>
      <c r="E531" s="26"/>
      <c r="F531" s="26"/>
      <c r="G531" s="26"/>
      <c r="H531" s="27"/>
      <c r="I531" s="26"/>
      <c r="J531" s="28"/>
      <c r="K531" s="53"/>
    </row>
    <row r="532" spans="1:11" ht="21" customHeight="1" x14ac:dyDescent="0.35">
      <c r="A532" s="188">
        <v>67</v>
      </c>
      <c r="B532" s="4">
        <v>44945</v>
      </c>
      <c r="C532" s="5" t="s">
        <v>35</v>
      </c>
      <c r="D532" s="46" t="s">
        <v>1161</v>
      </c>
      <c r="E532" s="9" t="s">
        <v>317</v>
      </c>
      <c r="F532" s="13"/>
      <c r="G532" s="205" t="s">
        <v>32</v>
      </c>
      <c r="H532" s="11"/>
      <c r="I532" s="203" t="s">
        <v>629</v>
      </c>
      <c r="J532" s="17">
        <v>23641</v>
      </c>
      <c r="K532" s="50">
        <f>SUM(K524,J532)</f>
        <v>1261945</v>
      </c>
    </row>
    <row r="533" spans="1:11" ht="21" customHeight="1" x14ac:dyDescent="0.3">
      <c r="A533" s="189"/>
      <c r="B533" s="7"/>
      <c r="C533" s="8"/>
      <c r="D533" s="46" t="s">
        <v>1162</v>
      </c>
      <c r="E533" s="9" t="s">
        <v>21</v>
      </c>
      <c r="F533" s="13"/>
      <c r="G533" s="196"/>
      <c r="H533" s="11"/>
      <c r="I533" s="193"/>
      <c r="J533" s="12"/>
      <c r="K533" s="47"/>
    </row>
    <row r="534" spans="1:11" ht="21" customHeight="1" x14ac:dyDescent="0.3">
      <c r="A534" s="189"/>
      <c r="B534" s="7"/>
      <c r="C534" s="8"/>
      <c r="D534" s="7"/>
      <c r="E534" s="9" t="s">
        <v>4</v>
      </c>
      <c r="F534" s="13" t="s">
        <v>14</v>
      </c>
      <c r="G534" s="196"/>
      <c r="H534" s="11" t="s">
        <v>47</v>
      </c>
      <c r="I534" s="193"/>
      <c r="J534" s="12"/>
      <c r="K534" s="47"/>
    </row>
    <row r="535" spans="1:11" ht="21" customHeight="1" x14ac:dyDescent="0.3">
      <c r="A535" s="189"/>
      <c r="B535" s="7"/>
      <c r="C535" s="8"/>
      <c r="D535" s="9"/>
      <c r="E535" s="9" t="s">
        <v>5</v>
      </c>
      <c r="F535" s="10" t="s">
        <v>12</v>
      </c>
      <c r="G535" s="196"/>
      <c r="H535" s="11" t="s">
        <v>848</v>
      </c>
      <c r="I535" s="193"/>
      <c r="J535" s="12"/>
      <c r="K535" s="47"/>
    </row>
    <row r="536" spans="1:11" ht="21" customHeight="1" x14ac:dyDescent="0.3">
      <c r="A536" s="189"/>
      <c r="B536" s="7"/>
      <c r="C536" s="8"/>
      <c r="D536" s="9"/>
      <c r="E536" s="9" t="s">
        <v>6</v>
      </c>
      <c r="F536" s="13" t="s">
        <v>14</v>
      </c>
      <c r="G536" s="196"/>
      <c r="H536" s="11" t="s">
        <v>45</v>
      </c>
      <c r="I536" s="193"/>
      <c r="J536" s="12"/>
      <c r="K536" s="47"/>
    </row>
    <row r="537" spans="1:11" ht="21" customHeight="1" x14ac:dyDescent="0.3">
      <c r="A537" s="189"/>
      <c r="B537" s="7"/>
      <c r="C537" s="8"/>
      <c r="D537" s="7"/>
      <c r="E537" s="9" t="s">
        <v>7</v>
      </c>
      <c r="F537" s="13" t="s">
        <v>14</v>
      </c>
      <c r="G537" s="196"/>
      <c r="H537" s="11" t="s">
        <v>55</v>
      </c>
      <c r="I537" s="193"/>
      <c r="J537" s="12"/>
      <c r="K537" s="47"/>
    </row>
    <row r="538" spans="1:11" ht="21" customHeight="1" thickBot="1" x14ac:dyDescent="0.35">
      <c r="A538" s="201"/>
      <c r="B538" s="34"/>
      <c r="C538" s="19"/>
      <c r="D538" s="20"/>
      <c r="E538" s="20" t="s">
        <v>72</v>
      </c>
      <c r="F538" s="10" t="s">
        <v>12</v>
      </c>
      <c r="G538" s="211"/>
      <c r="H538" s="11" t="s">
        <v>55</v>
      </c>
      <c r="I538" s="204"/>
      <c r="J538" s="23"/>
      <c r="K538" s="51"/>
    </row>
    <row r="539" spans="1:11" ht="21" customHeight="1" thickTop="1" x14ac:dyDescent="0.3">
      <c r="A539" s="52"/>
      <c r="B539" s="40"/>
      <c r="C539" s="25"/>
      <c r="D539" s="26"/>
      <c r="E539" s="26"/>
      <c r="F539" s="26"/>
      <c r="G539" s="26"/>
      <c r="H539" s="27"/>
      <c r="I539" s="26"/>
      <c r="J539" s="28"/>
      <c r="K539" s="53"/>
    </row>
    <row r="540" spans="1:11" ht="21" customHeight="1" x14ac:dyDescent="0.35">
      <c r="A540" s="188">
        <v>68</v>
      </c>
      <c r="B540" s="4">
        <v>44946</v>
      </c>
      <c r="C540" s="5" t="s">
        <v>104</v>
      </c>
      <c r="D540" s="46" t="s">
        <v>1163</v>
      </c>
      <c r="E540" s="9" t="s">
        <v>317</v>
      </c>
      <c r="F540" s="13"/>
      <c r="G540" s="206" t="s">
        <v>38</v>
      </c>
      <c r="H540" s="11"/>
      <c r="I540" s="203" t="s">
        <v>759</v>
      </c>
      <c r="J540" s="17">
        <v>11356</v>
      </c>
      <c r="K540" s="50">
        <f>SUM(K532,J540)</f>
        <v>1273301</v>
      </c>
    </row>
    <row r="541" spans="1:11" ht="21" customHeight="1" x14ac:dyDescent="0.3">
      <c r="A541" s="189"/>
      <c r="B541" s="7"/>
      <c r="C541" s="8"/>
      <c r="D541" s="46" t="s">
        <v>1164</v>
      </c>
      <c r="E541" s="9" t="s">
        <v>21</v>
      </c>
      <c r="F541" s="13" t="s">
        <v>14</v>
      </c>
      <c r="G541" s="212"/>
      <c r="H541" s="11" t="s">
        <v>44</v>
      </c>
      <c r="I541" s="193"/>
      <c r="J541" s="12"/>
      <c r="K541" s="47"/>
    </row>
    <row r="542" spans="1:11" ht="21" customHeight="1" x14ac:dyDescent="0.3">
      <c r="A542" s="189"/>
      <c r="B542" s="7"/>
      <c r="C542" s="8"/>
      <c r="D542" s="7"/>
      <c r="E542" s="9" t="s">
        <v>4</v>
      </c>
      <c r="F542" s="13" t="s">
        <v>14</v>
      </c>
      <c r="G542" s="212"/>
      <c r="H542" s="11" t="s">
        <v>48</v>
      </c>
      <c r="I542" s="193"/>
      <c r="J542" s="12"/>
      <c r="K542" s="47"/>
    </row>
    <row r="543" spans="1:11" ht="21" customHeight="1" x14ac:dyDescent="0.3">
      <c r="A543" s="189"/>
      <c r="B543" s="7"/>
      <c r="C543" s="8"/>
      <c r="D543" s="9"/>
      <c r="E543" s="9" t="s">
        <v>5</v>
      </c>
      <c r="F543" s="10" t="s">
        <v>12</v>
      </c>
      <c r="G543" s="212"/>
      <c r="H543" s="11" t="s">
        <v>44</v>
      </c>
      <c r="I543" s="193"/>
      <c r="J543" s="12"/>
      <c r="K543" s="47"/>
    </row>
    <row r="544" spans="1:11" ht="21" customHeight="1" x14ac:dyDescent="0.3">
      <c r="A544" s="189"/>
      <c r="B544" s="7"/>
      <c r="C544" s="8"/>
      <c r="D544" s="9"/>
      <c r="E544" s="9" t="s">
        <v>6</v>
      </c>
      <c r="F544" s="10" t="s">
        <v>12</v>
      </c>
      <c r="G544" s="212"/>
      <c r="H544" s="11" t="s">
        <v>47</v>
      </c>
      <c r="I544" s="193"/>
      <c r="J544" s="12"/>
      <c r="K544" s="47"/>
    </row>
    <row r="545" spans="1:11" ht="21" customHeight="1" x14ac:dyDescent="0.3">
      <c r="A545" s="189"/>
      <c r="B545" s="7"/>
      <c r="C545" s="8"/>
      <c r="D545" s="7"/>
      <c r="E545" s="9" t="s">
        <v>7</v>
      </c>
      <c r="F545" s="13" t="s">
        <v>14</v>
      </c>
      <c r="G545" s="212"/>
      <c r="H545" s="11" t="s">
        <v>44</v>
      </c>
      <c r="I545" s="193"/>
      <c r="J545" s="12"/>
      <c r="K545" s="47"/>
    </row>
    <row r="546" spans="1:11" ht="21" customHeight="1" thickBot="1" x14ac:dyDescent="0.35">
      <c r="A546" s="201"/>
      <c r="B546" s="34"/>
      <c r="C546" s="19"/>
      <c r="D546" s="20"/>
      <c r="E546" s="20" t="s">
        <v>72</v>
      </c>
      <c r="F546" s="10" t="s">
        <v>12</v>
      </c>
      <c r="G546" s="213"/>
      <c r="H546" s="11" t="s">
        <v>68</v>
      </c>
      <c r="I546" s="204"/>
      <c r="J546" s="23"/>
      <c r="K546" s="51"/>
    </row>
    <row r="547" spans="1:11" ht="21" customHeight="1" thickTop="1" x14ac:dyDescent="0.3">
      <c r="A547" s="52"/>
      <c r="B547" s="40"/>
      <c r="C547" s="25"/>
      <c r="D547" s="26"/>
      <c r="E547" s="26"/>
      <c r="F547" s="26"/>
      <c r="G547" s="26"/>
      <c r="H547" s="27"/>
      <c r="I547" s="26"/>
      <c r="J547" s="28"/>
      <c r="K547" s="53"/>
    </row>
    <row r="548" spans="1:11" ht="21" customHeight="1" x14ac:dyDescent="0.35">
      <c r="A548" s="188">
        <v>69</v>
      </c>
      <c r="B548" s="4">
        <v>44946</v>
      </c>
      <c r="C548" s="5" t="s">
        <v>35</v>
      </c>
      <c r="D548" s="46" t="s">
        <v>1165</v>
      </c>
      <c r="E548" s="9" t="s">
        <v>317</v>
      </c>
      <c r="F548" s="13"/>
      <c r="G548" s="205" t="s">
        <v>32</v>
      </c>
      <c r="H548" s="11"/>
      <c r="I548" s="203" t="s">
        <v>759</v>
      </c>
      <c r="J548" s="17">
        <v>44405</v>
      </c>
      <c r="K548" s="50">
        <f>SUM(K540,J548)</f>
        <v>1317706</v>
      </c>
    </row>
    <row r="549" spans="1:11" ht="21" customHeight="1" x14ac:dyDescent="0.3">
      <c r="A549" s="189"/>
      <c r="B549" s="7"/>
      <c r="C549" s="8"/>
      <c r="D549" s="46" t="s">
        <v>1166</v>
      </c>
      <c r="E549" s="9" t="s">
        <v>21</v>
      </c>
      <c r="F549" s="13"/>
      <c r="G549" s="196"/>
      <c r="H549" s="11"/>
      <c r="I549" s="193"/>
      <c r="J549" s="12"/>
      <c r="K549" s="47"/>
    </row>
    <row r="550" spans="1:11" ht="21" customHeight="1" x14ac:dyDescent="0.3">
      <c r="A550" s="189"/>
      <c r="B550" s="7"/>
      <c r="C550" s="8"/>
      <c r="D550" s="7"/>
      <c r="E550" s="9" t="s">
        <v>4</v>
      </c>
      <c r="F550" s="13"/>
      <c r="G550" s="196"/>
      <c r="H550" s="11"/>
      <c r="I550" s="193"/>
      <c r="J550" s="12"/>
      <c r="K550" s="47"/>
    </row>
    <row r="551" spans="1:11" ht="21" customHeight="1" x14ac:dyDescent="0.3">
      <c r="A551" s="189"/>
      <c r="B551" s="7"/>
      <c r="C551" s="8"/>
      <c r="D551" s="9"/>
      <c r="E551" s="9" t="s">
        <v>5</v>
      </c>
      <c r="F551" s="13" t="s">
        <v>14</v>
      </c>
      <c r="G551" s="196"/>
      <c r="H551" s="11" t="s">
        <v>27</v>
      </c>
      <c r="I551" s="193"/>
      <c r="J551" s="12"/>
      <c r="K551" s="47"/>
    </row>
    <row r="552" spans="1:11" ht="21" customHeight="1" x14ac:dyDescent="0.3">
      <c r="A552" s="189"/>
      <c r="B552" s="7"/>
      <c r="C552" s="8"/>
      <c r="D552" s="9"/>
      <c r="E552" s="9" t="s">
        <v>6</v>
      </c>
      <c r="F552" s="13" t="s">
        <v>14</v>
      </c>
      <c r="G552" s="196"/>
      <c r="H552" s="11" t="s">
        <v>47</v>
      </c>
      <c r="I552" s="193"/>
      <c r="J552" s="12"/>
      <c r="K552" s="47"/>
    </row>
    <row r="553" spans="1:11" ht="21" customHeight="1" x14ac:dyDescent="0.3">
      <c r="A553" s="189"/>
      <c r="B553" s="7"/>
      <c r="C553" s="8"/>
      <c r="D553" s="7"/>
      <c r="E553" s="9" t="s">
        <v>7</v>
      </c>
      <c r="F553" s="13" t="s">
        <v>14</v>
      </c>
      <c r="G553" s="196"/>
      <c r="H553" s="11" t="s">
        <v>44</v>
      </c>
      <c r="I553" s="193"/>
      <c r="J553" s="12"/>
      <c r="K553" s="47"/>
    </row>
    <row r="554" spans="1:11" ht="21" customHeight="1" thickBot="1" x14ac:dyDescent="0.35">
      <c r="A554" s="201"/>
      <c r="B554" s="34"/>
      <c r="C554" s="19"/>
      <c r="D554" s="20"/>
      <c r="E554" s="20" t="s">
        <v>72</v>
      </c>
      <c r="F554" s="13" t="s">
        <v>14</v>
      </c>
      <c r="G554" s="211"/>
      <c r="H554" s="11" t="s">
        <v>68</v>
      </c>
      <c r="I554" s="204"/>
      <c r="J554" s="23"/>
      <c r="K554" s="51"/>
    </row>
    <row r="555" spans="1:11" ht="21" customHeight="1" thickTop="1" x14ac:dyDescent="0.3">
      <c r="A555" s="52"/>
      <c r="B555" s="40"/>
      <c r="C555" s="25"/>
      <c r="D555" s="26"/>
      <c r="E555" s="26"/>
      <c r="F555" s="26"/>
      <c r="G555" s="26"/>
      <c r="H555" s="27"/>
      <c r="I555" s="26"/>
      <c r="J555" s="28"/>
      <c r="K555" s="53"/>
    </row>
    <row r="556" spans="1:11" ht="21" customHeight="1" x14ac:dyDescent="0.35">
      <c r="A556" s="188">
        <v>70</v>
      </c>
      <c r="B556" s="4">
        <v>44946</v>
      </c>
      <c r="C556" s="5" t="s">
        <v>23</v>
      </c>
      <c r="D556" s="46" t="s">
        <v>1167</v>
      </c>
      <c r="E556" s="9" t="s">
        <v>317</v>
      </c>
      <c r="F556" s="13"/>
      <c r="G556" s="205" t="s">
        <v>32</v>
      </c>
      <c r="H556" s="11"/>
      <c r="I556" s="203" t="s">
        <v>629</v>
      </c>
      <c r="J556" s="17">
        <v>35624</v>
      </c>
      <c r="K556" s="50">
        <f>SUM(K548,J556)</f>
        <v>1353330</v>
      </c>
    </row>
    <row r="557" spans="1:11" ht="21" customHeight="1" x14ac:dyDescent="0.3">
      <c r="A557" s="189"/>
      <c r="B557" s="7"/>
      <c r="C557" s="8"/>
      <c r="D557" s="46" t="s">
        <v>930</v>
      </c>
      <c r="E557" s="9" t="s">
        <v>21</v>
      </c>
      <c r="F557" s="13" t="s">
        <v>14</v>
      </c>
      <c r="G557" s="196"/>
      <c r="H557" s="11" t="s">
        <v>63</v>
      </c>
      <c r="I557" s="193"/>
      <c r="J557" s="12"/>
      <c r="K557" s="47"/>
    </row>
    <row r="558" spans="1:11" ht="21" customHeight="1" x14ac:dyDescent="0.3">
      <c r="A558" s="189"/>
      <c r="B558" s="7"/>
      <c r="C558" s="8"/>
      <c r="D558" s="7"/>
      <c r="E558" s="9" t="s">
        <v>4</v>
      </c>
      <c r="F558" s="13" t="s">
        <v>14</v>
      </c>
      <c r="G558" s="196"/>
      <c r="H558" s="11" t="s">
        <v>133</v>
      </c>
      <c r="I558" s="193"/>
      <c r="J558" s="12"/>
      <c r="K558" s="47"/>
    </row>
    <row r="559" spans="1:11" ht="21" customHeight="1" x14ac:dyDescent="0.3">
      <c r="A559" s="189"/>
      <c r="B559" s="7"/>
      <c r="C559" s="8"/>
      <c r="D559" s="9"/>
      <c r="E559" s="9" t="s">
        <v>5</v>
      </c>
      <c r="F559" s="10" t="s">
        <v>12</v>
      </c>
      <c r="G559" s="196"/>
      <c r="H559" s="11" t="s">
        <v>63</v>
      </c>
      <c r="I559" s="193"/>
      <c r="J559" s="12"/>
      <c r="K559" s="47"/>
    </row>
    <row r="560" spans="1:11" ht="21" customHeight="1" x14ac:dyDescent="0.3">
      <c r="A560" s="189"/>
      <c r="B560" s="7"/>
      <c r="C560" s="8"/>
      <c r="D560" s="9"/>
      <c r="E560" s="9" t="s">
        <v>6</v>
      </c>
      <c r="F560" s="13" t="s">
        <v>14</v>
      </c>
      <c r="G560" s="196"/>
      <c r="H560" s="11" t="s">
        <v>133</v>
      </c>
      <c r="I560" s="193"/>
      <c r="J560" s="12"/>
      <c r="K560" s="47"/>
    </row>
    <row r="561" spans="1:11" ht="21" customHeight="1" x14ac:dyDescent="0.3">
      <c r="A561" s="189"/>
      <c r="B561" s="7"/>
      <c r="C561" s="8"/>
      <c r="D561" s="7"/>
      <c r="E561" s="9" t="s">
        <v>7</v>
      </c>
      <c r="F561" s="13" t="s">
        <v>14</v>
      </c>
      <c r="G561" s="196"/>
      <c r="H561" s="11" t="s">
        <v>88</v>
      </c>
      <c r="I561" s="193"/>
      <c r="J561" s="12"/>
      <c r="K561" s="47"/>
    </row>
    <row r="562" spans="1:11" ht="21" customHeight="1" thickBot="1" x14ac:dyDescent="0.35">
      <c r="A562" s="201"/>
      <c r="B562" s="34"/>
      <c r="C562" s="19"/>
      <c r="D562" s="20"/>
      <c r="E562" s="20" t="s">
        <v>72</v>
      </c>
      <c r="F562" s="10" t="s">
        <v>12</v>
      </c>
      <c r="G562" s="211"/>
      <c r="H562" s="11" t="s">
        <v>68</v>
      </c>
      <c r="I562" s="204"/>
      <c r="J562" s="23"/>
      <c r="K562" s="51"/>
    </row>
    <row r="563" spans="1:11" ht="21" customHeight="1" thickTop="1" x14ac:dyDescent="0.3">
      <c r="A563" s="52"/>
      <c r="B563" s="40"/>
      <c r="C563" s="25"/>
      <c r="D563" s="26"/>
      <c r="E563" s="26"/>
      <c r="F563" s="26"/>
      <c r="G563" s="26"/>
      <c r="H563" s="27"/>
      <c r="I563" s="26"/>
      <c r="J563" s="28"/>
      <c r="K563" s="53"/>
    </row>
    <row r="564" spans="1:11" ht="21" customHeight="1" x14ac:dyDescent="0.35">
      <c r="A564" s="188">
        <v>71</v>
      </c>
      <c r="B564" s="4">
        <v>44947</v>
      </c>
      <c r="C564" s="5" t="s">
        <v>66</v>
      </c>
      <c r="D564" s="46" t="s">
        <v>1168</v>
      </c>
      <c r="E564" s="9" t="s">
        <v>317</v>
      </c>
      <c r="F564" s="13"/>
      <c r="G564" s="206" t="s">
        <v>38</v>
      </c>
      <c r="H564" s="11"/>
      <c r="I564" s="203" t="s">
        <v>854</v>
      </c>
      <c r="J564" s="17">
        <v>11226</v>
      </c>
      <c r="K564" s="50">
        <f>SUM(K556,J564)</f>
        <v>1364556</v>
      </c>
    </row>
    <row r="565" spans="1:11" ht="21" customHeight="1" x14ac:dyDescent="0.3">
      <c r="A565" s="189"/>
      <c r="B565" s="7"/>
      <c r="C565" s="8"/>
      <c r="D565" s="46" t="s">
        <v>277</v>
      </c>
      <c r="E565" s="9" t="s">
        <v>21</v>
      </c>
      <c r="F565" s="10" t="s">
        <v>12</v>
      </c>
      <c r="G565" s="212"/>
      <c r="H565" s="11" t="s">
        <v>55</v>
      </c>
      <c r="I565" s="193"/>
      <c r="J565" s="12"/>
      <c r="K565" s="47"/>
    </row>
    <row r="566" spans="1:11" ht="21" customHeight="1" x14ac:dyDescent="0.3">
      <c r="A566" s="189"/>
      <c r="B566" s="7"/>
      <c r="C566" s="8"/>
      <c r="D566" s="7"/>
      <c r="E566" s="9" t="s">
        <v>4</v>
      </c>
      <c r="F566" s="13" t="s">
        <v>14</v>
      </c>
      <c r="G566" s="212"/>
      <c r="H566" s="11" t="s">
        <v>101</v>
      </c>
      <c r="I566" s="193"/>
      <c r="J566" s="12"/>
      <c r="K566" s="47"/>
    </row>
    <row r="567" spans="1:11" ht="21" customHeight="1" x14ac:dyDescent="0.3">
      <c r="A567" s="189"/>
      <c r="B567" s="7"/>
      <c r="C567" s="8"/>
      <c r="D567" s="9"/>
      <c r="E567" s="9" t="s">
        <v>5</v>
      </c>
      <c r="F567" s="10" t="s">
        <v>12</v>
      </c>
      <c r="G567" s="212"/>
      <c r="H567" s="11" t="s">
        <v>68</v>
      </c>
      <c r="I567" s="193"/>
      <c r="J567" s="12"/>
      <c r="K567" s="47"/>
    </row>
    <row r="568" spans="1:11" ht="21" customHeight="1" x14ac:dyDescent="0.3">
      <c r="A568" s="189"/>
      <c r="B568" s="7"/>
      <c r="C568" s="8"/>
      <c r="D568" s="9"/>
      <c r="E568" s="9" t="s">
        <v>6</v>
      </c>
      <c r="F568" s="13" t="s">
        <v>14</v>
      </c>
      <c r="G568" s="212"/>
      <c r="H568" s="11" t="s">
        <v>33</v>
      </c>
      <c r="I568" s="193"/>
      <c r="J568" s="12"/>
      <c r="K568" s="47"/>
    </row>
    <row r="569" spans="1:11" ht="21" customHeight="1" x14ac:dyDescent="0.3">
      <c r="A569" s="189"/>
      <c r="B569" s="7"/>
      <c r="C569" s="8"/>
      <c r="D569" s="7"/>
      <c r="E569" s="9" t="s">
        <v>7</v>
      </c>
      <c r="F569" s="10" t="s">
        <v>12</v>
      </c>
      <c r="G569" s="212"/>
      <c r="H569" s="11" t="s">
        <v>55</v>
      </c>
      <c r="I569" s="193"/>
      <c r="J569" s="12"/>
      <c r="K569" s="47"/>
    </row>
    <row r="570" spans="1:11" ht="21" customHeight="1" thickBot="1" x14ac:dyDescent="0.35">
      <c r="A570" s="201"/>
      <c r="B570" s="34"/>
      <c r="C570" s="19"/>
      <c r="D570" s="20"/>
      <c r="E570" s="20" t="s">
        <v>72</v>
      </c>
      <c r="F570" s="13" t="s">
        <v>14</v>
      </c>
      <c r="G570" s="213"/>
      <c r="H570" s="11" t="s">
        <v>68</v>
      </c>
      <c r="I570" s="204"/>
      <c r="J570" s="23"/>
      <c r="K570" s="51"/>
    </row>
    <row r="571" spans="1:11" ht="21" customHeight="1" thickTop="1" x14ac:dyDescent="0.3">
      <c r="A571" s="52"/>
      <c r="B571" s="40"/>
      <c r="C571" s="25"/>
      <c r="D571" s="26"/>
      <c r="E571" s="26"/>
      <c r="F571" s="26"/>
      <c r="G571" s="26"/>
      <c r="H571" s="27"/>
      <c r="I571" s="26"/>
      <c r="J571" s="28"/>
      <c r="K571" s="53"/>
    </row>
    <row r="572" spans="1:11" ht="21" customHeight="1" x14ac:dyDescent="0.35">
      <c r="A572" s="188">
        <v>72</v>
      </c>
      <c r="B572" s="4">
        <v>44948</v>
      </c>
      <c r="C572" s="5" t="s">
        <v>104</v>
      </c>
      <c r="D572" s="46" t="s">
        <v>1170</v>
      </c>
      <c r="E572" s="9" t="s">
        <v>317</v>
      </c>
      <c r="F572" s="13"/>
      <c r="G572" s="205" t="s">
        <v>32</v>
      </c>
      <c r="H572" s="11"/>
      <c r="I572" s="228" t="s">
        <v>1098</v>
      </c>
      <c r="J572" s="17">
        <v>44682</v>
      </c>
      <c r="K572" s="50">
        <f>SUM(K564,J572)</f>
        <v>1409238</v>
      </c>
    </row>
    <row r="573" spans="1:11" ht="21" customHeight="1" x14ac:dyDescent="0.3">
      <c r="A573" s="189"/>
      <c r="B573" s="7"/>
      <c r="C573" s="8"/>
      <c r="D573" s="46" t="s">
        <v>1171</v>
      </c>
      <c r="E573" s="9" t="s">
        <v>21</v>
      </c>
      <c r="F573" s="10"/>
      <c r="G573" s="196"/>
      <c r="H573" s="11"/>
      <c r="I573" s="229"/>
      <c r="J573" s="12"/>
      <c r="K573" s="47"/>
    </row>
    <row r="574" spans="1:11" ht="21" customHeight="1" x14ac:dyDescent="0.3">
      <c r="A574" s="189"/>
      <c r="B574" s="7"/>
      <c r="C574" s="8"/>
      <c r="D574" s="7"/>
      <c r="E574" s="9" t="s">
        <v>4</v>
      </c>
      <c r="F574" s="13" t="s">
        <v>14</v>
      </c>
      <c r="G574" s="196"/>
      <c r="H574" s="11" t="s">
        <v>27</v>
      </c>
      <c r="I574" s="229"/>
      <c r="J574" s="12"/>
      <c r="K574" s="47"/>
    </row>
    <row r="575" spans="1:11" ht="21" customHeight="1" x14ac:dyDescent="0.3">
      <c r="A575" s="189"/>
      <c r="B575" s="7"/>
      <c r="C575" s="8"/>
      <c r="D575" s="9"/>
      <c r="E575" s="9" t="s">
        <v>5</v>
      </c>
      <c r="F575" s="13" t="s">
        <v>14</v>
      </c>
      <c r="G575" s="196"/>
      <c r="H575" s="11" t="s">
        <v>617</v>
      </c>
      <c r="I575" s="229"/>
      <c r="J575" s="12"/>
      <c r="K575" s="47"/>
    </row>
    <row r="576" spans="1:11" ht="21" customHeight="1" x14ac:dyDescent="0.3">
      <c r="A576" s="189"/>
      <c r="B576" s="7"/>
      <c r="C576" s="8"/>
      <c r="D576" s="9"/>
      <c r="E576" s="9" t="s">
        <v>6</v>
      </c>
      <c r="F576" s="13" t="s">
        <v>14</v>
      </c>
      <c r="G576" s="196"/>
      <c r="H576" s="11" t="s">
        <v>63</v>
      </c>
      <c r="I576" s="229"/>
      <c r="J576" s="12"/>
      <c r="K576" s="47"/>
    </row>
    <row r="577" spans="1:11" ht="21" customHeight="1" x14ac:dyDescent="0.3">
      <c r="A577" s="189"/>
      <c r="B577" s="7"/>
      <c r="C577" s="8"/>
      <c r="D577" s="7"/>
      <c r="E577" s="9" t="s">
        <v>7</v>
      </c>
      <c r="F577" s="13" t="s">
        <v>14</v>
      </c>
      <c r="G577" s="196"/>
      <c r="H577" s="11" t="s">
        <v>88</v>
      </c>
      <c r="I577" s="229"/>
      <c r="J577" s="12"/>
      <c r="K577" s="47"/>
    </row>
    <row r="578" spans="1:11" ht="21" customHeight="1" thickBot="1" x14ac:dyDescent="0.35">
      <c r="A578" s="201"/>
      <c r="B578" s="34"/>
      <c r="C578" s="19"/>
      <c r="D578" s="20"/>
      <c r="E578" s="20" t="s">
        <v>72</v>
      </c>
      <c r="F578" s="10" t="s">
        <v>12</v>
      </c>
      <c r="G578" s="211"/>
      <c r="H578" s="11" t="s">
        <v>68</v>
      </c>
      <c r="I578" s="230"/>
      <c r="J578" s="23"/>
      <c r="K578" s="51"/>
    </row>
    <row r="579" spans="1:11" ht="21" customHeight="1" thickTop="1" x14ac:dyDescent="0.3">
      <c r="A579" s="52"/>
      <c r="B579" s="40"/>
      <c r="C579" s="25"/>
      <c r="D579" s="26"/>
      <c r="E579" s="26"/>
      <c r="F579" s="26"/>
      <c r="G579" s="26"/>
      <c r="H579" s="27"/>
      <c r="I579" s="26"/>
      <c r="J579" s="28"/>
      <c r="K579" s="53"/>
    </row>
    <row r="580" spans="1:11" ht="21" customHeight="1" x14ac:dyDescent="0.35">
      <c r="A580" s="188">
        <v>73</v>
      </c>
      <c r="B580" s="4">
        <v>44948</v>
      </c>
      <c r="C580" s="5" t="s">
        <v>35</v>
      </c>
      <c r="D580" s="46" t="s">
        <v>1172</v>
      </c>
      <c r="E580" s="9" t="s">
        <v>317</v>
      </c>
      <c r="F580" s="13"/>
      <c r="G580" s="202" t="s">
        <v>43</v>
      </c>
      <c r="H580" s="11"/>
      <c r="I580" s="228" t="s">
        <v>1098</v>
      </c>
      <c r="J580" s="17">
        <v>6528</v>
      </c>
      <c r="K580" s="50">
        <f>SUM(K572,J580)</f>
        <v>1415766</v>
      </c>
    </row>
    <row r="581" spans="1:11" ht="21" customHeight="1" x14ac:dyDescent="0.3">
      <c r="A581" s="189"/>
      <c r="B581" s="7"/>
      <c r="C581" s="8"/>
      <c r="D581" s="46" t="s">
        <v>1173</v>
      </c>
      <c r="E581" s="9" t="s">
        <v>21</v>
      </c>
      <c r="F581" s="10"/>
      <c r="G581" s="214"/>
      <c r="H581" s="11"/>
      <c r="I581" s="229"/>
      <c r="J581" s="12"/>
      <c r="K581" s="47"/>
    </row>
    <row r="582" spans="1:11" ht="21" customHeight="1" x14ac:dyDescent="0.3">
      <c r="A582" s="189"/>
      <c r="B582" s="7"/>
      <c r="C582" s="8"/>
      <c r="D582" s="7"/>
      <c r="E582" s="9" t="s">
        <v>4</v>
      </c>
      <c r="F582" s="10" t="s">
        <v>12</v>
      </c>
      <c r="G582" s="214"/>
      <c r="H582" s="11" t="s">
        <v>57</v>
      </c>
      <c r="I582" s="229"/>
      <c r="J582" s="12"/>
      <c r="K582" s="47"/>
    </row>
    <row r="583" spans="1:11" ht="21" customHeight="1" x14ac:dyDescent="0.3">
      <c r="A583" s="189"/>
      <c r="B583" s="7"/>
      <c r="C583" s="8"/>
      <c r="D583" s="9"/>
      <c r="E583" s="9" t="s">
        <v>5</v>
      </c>
      <c r="F583" s="13" t="s">
        <v>14</v>
      </c>
      <c r="G583" s="214"/>
      <c r="H583" s="11" t="s">
        <v>29</v>
      </c>
      <c r="I583" s="229"/>
      <c r="J583" s="12"/>
      <c r="K583" s="47"/>
    </row>
    <row r="584" spans="1:11" ht="21" customHeight="1" x14ac:dyDescent="0.3">
      <c r="A584" s="189"/>
      <c r="B584" s="7"/>
      <c r="C584" s="8"/>
      <c r="D584" s="9"/>
      <c r="E584" s="9" t="s">
        <v>6</v>
      </c>
      <c r="F584" s="10" t="s">
        <v>12</v>
      </c>
      <c r="G584" s="214"/>
      <c r="H584" s="11" t="s">
        <v>57</v>
      </c>
      <c r="I584" s="229"/>
      <c r="J584" s="12"/>
      <c r="K584" s="47"/>
    </row>
    <row r="585" spans="1:11" ht="21" customHeight="1" x14ac:dyDescent="0.3">
      <c r="A585" s="189"/>
      <c r="B585" s="7"/>
      <c r="C585" s="8"/>
      <c r="D585" s="7"/>
      <c r="E585" s="9" t="s">
        <v>7</v>
      </c>
      <c r="F585" s="10" t="s">
        <v>12</v>
      </c>
      <c r="G585" s="214"/>
      <c r="H585" s="11" t="s">
        <v>86</v>
      </c>
      <c r="I585" s="229"/>
      <c r="J585" s="12"/>
      <c r="K585" s="47"/>
    </row>
    <row r="586" spans="1:11" ht="21" customHeight="1" thickBot="1" x14ac:dyDescent="0.35">
      <c r="A586" s="201"/>
      <c r="B586" s="34"/>
      <c r="C586" s="19"/>
      <c r="D586" s="20"/>
      <c r="E586" s="20" t="s">
        <v>72</v>
      </c>
      <c r="F586" s="13" t="s">
        <v>14</v>
      </c>
      <c r="G586" s="214"/>
      <c r="H586" s="11" t="s">
        <v>55</v>
      </c>
      <c r="I586" s="230"/>
      <c r="J586" s="23"/>
      <c r="K586" s="51"/>
    </row>
    <row r="587" spans="1:11" ht="21" customHeight="1" thickTop="1" x14ac:dyDescent="0.3">
      <c r="A587" s="52"/>
      <c r="B587" s="40"/>
      <c r="C587" s="25"/>
      <c r="D587" s="26"/>
      <c r="E587" s="26"/>
      <c r="F587" s="26"/>
      <c r="G587" s="26"/>
      <c r="H587" s="27"/>
      <c r="I587" s="26"/>
      <c r="J587" s="28"/>
      <c r="K587" s="53"/>
    </row>
    <row r="588" spans="1:11" ht="21" customHeight="1" x14ac:dyDescent="0.35">
      <c r="A588" s="188">
        <v>74</v>
      </c>
      <c r="B588" s="4">
        <v>44949</v>
      </c>
      <c r="C588" s="5" t="s">
        <v>104</v>
      </c>
      <c r="D588" s="46" t="s">
        <v>1174</v>
      </c>
      <c r="E588" s="9" t="s">
        <v>317</v>
      </c>
      <c r="F588" s="10" t="s">
        <v>12</v>
      </c>
      <c r="G588" s="206" t="s">
        <v>38</v>
      </c>
      <c r="H588" s="11" t="s">
        <v>65</v>
      </c>
      <c r="I588" s="203" t="s">
        <v>1175</v>
      </c>
      <c r="J588" s="17">
        <v>12279</v>
      </c>
      <c r="K588" s="50">
        <f>SUM(K580,J588)</f>
        <v>1428045</v>
      </c>
    </row>
    <row r="589" spans="1:11" ht="21" customHeight="1" x14ac:dyDescent="0.3">
      <c r="A589" s="189"/>
      <c r="B589" s="7"/>
      <c r="C589" s="8"/>
      <c r="D589" s="46" t="s">
        <v>866</v>
      </c>
      <c r="E589" s="9" t="s">
        <v>21</v>
      </c>
      <c r="F589" s="13" t="s">
        <v>14</v>
      </c>
      <c r="G589" s="212"/>
      <c r="H589" s="11" t="s">
        <v>65</v>
      </c>
      <c r="I589" s="193"/>
      <c r="J589" s="12"/>
      <c r="K589" s="47"/>
    </row>
    <row r="590" spans="1:11" ht="21" customHeight="1" x14ac:dyDescent="0.3">
      <c r="A590" s="189"/>
      <c r="B590" s="7"/>
      <c r="C590" s="8"/>
      <c r="D590" s="7"/>
      <c r="E590" s="9" t="s">
        <v>4</v>
      </c>
      <c r="F590" s="13" t="s">
        <v>14</v>
      </c>
      <c r="G590" s="212"/>
      <c r="H590" s="11" t="s">
        <v>16</v>
      </c>
      <c r="I590" s="193"/>
      <c r="J590" s="12"/>
      <c r="K590" s="47"/>
    </row>
    <row r="591" spans="1:11" ht="21" customHeight="1" x14ac:dyDescent="0.3">
      <c r="A591" s="189"/>
      <c r="B591" s="7"/>
      <c r="C591" s="8"/>
      <c r="D591" s="9"/>
      <c r="E591" s="9" t="s">
        <v>5</v>
      </c>
      <c r="F591" s="10" t="s">
        <v>12</v>
      </c>
      <c r="G591" s="212"/>
      <c r="H591" s="11" t="s">
        <v>88</v>
      </c>
      <c r="I591" s="193"/>
      <c r="J591" s="12"/>
      <c r="K591" s="47"/>
    </row>
    <row r="592" spans="1:11" ht="21" customHeight="1" x14ac:dyDescent="0.3">
      <c r="A592" s="189"/>
      <c r="B592" s="7"/>
      <c r="C592" s="8"/>
      <c r="D592" s="9"/>
      <c r="E592" s="9" t="s">
        <v>6</v>
      </c>
      <c r="F592" s="13" t="s">
        <v>14</v>
      </c>
      <c r="G592" s="212"/>
      <c r="H592" s="11" t="s">
        <v>16</v>
      </c>
      <c r="I592" s="193"/>
      <c r="J592" s="12"/>
      <c r="K592" s="47"/>
    </row>
    <row r="593" spans="1:11" ht="21" customHeight="1" x14ac:dyDescent="0.3">
      <c r="A593" s="189"/>
      <c r="B593" s="7"/>
      <c r="C593" s="8"/>
      <c r="D593" s="7"/>
      <c r="E593" s="9" t="s">
        <v>7</v>
      </c>
      <c r="F593" s="10" t="s">
        <v>12</v>
      </c>
      <c r="G593" s="212"/>
      <c r="H593" s="11" t="s">
        <v>88</v>
      </c>
      <c r="I593" s="193"/>
      <c r="J593" s="12"/>
      <c r="K593" s="47"/>
    </row>
    <row r="594" spans="1:11" ht="21" customHeight="1" thickBot="1" x14ac:dyDescent="0.35">
      <c r="A594" s="201"/>
      <c r="B594" s="34"/>
      <c r="C594" s="19"/>
      <c r="D594" s="20"/>
      <c r="E594" s="20" t="s">
        <v>72</v>
      </c>
      <c r="F594" s="10" t="s">
        <v>12</v>
      </c>
      <c r="G594" s="213"/>
      <c r="H594" s="11" t="s">
        <v>55</v>
      </c>
      <c r="I594" s="204"/>
      <c r="J594" s="23"/>
      <c r="K594" s="51"/>
    </row>
    <row r="595" spans="1:11" ht="21" customHeight="1" thickTop="1" x14ac:dyDescent="0.3">
      <c r="A595" s="52"/>
      <c r="B595" s="40"/>
      <c r="C595" s="25"/>
      <c r="D595" s="26"/>
      <c r="E595" s="26"/>
      <c r="F595" s="26"/>
      <c r="G595" s="26"/>
      <c r="H595" s="27"/>
      <c r="I595" s="26"/>
      <c r="J595" s="28"/>
      <c r="K595" s="53"/>
    </row>
    <row r="596" spans="1:11" ht="21" customHeight="1" x14ac:dyDescent="0.35">
      <c r="A596" s="188">
        <v>75</v>
      </c>
      <c r="B596" s="4">
        <v>44949</v>
      </c>
      <c r="C596" s="5" t="s">
        <v>35</v>
      </c>
      <c r="D596" s="46" t="s">
        <v>1176</v>
      </c>
      <c r="E596" s="9" t="s">
        <v>317</v>
      </c>
      <c r="F596" s="10"/>
      <c r="G596" s="202" t="s">
        <v>43</v>
      </c>
      <c r="H596" s="11"/>
      <c r="I596" s="203" t="s">
        <v>1177</v>
      </c>
      <c r="J596" s="17">
        <v>1211</v>
      </c>
      <c r="K596" s="50">
        <f>SUM(K588,J596)</f>
        <v>1429256</v>
      </c>
    </row>
    <row r="597" spans="1:11" ht="21" customHeight="1" x14ac:dyDescent="0.3">
      <c r="A597" s="189"/>
      <c r="B597" s="7"/>
      <c r="C597" s="8"/>
      <c r="D597" s="46" t="s">
        <v>1135</v>
      </c>
      <c r="E597" s="9" t="s">
        <v>21</v>
      </c>
      <c r="F597" s="13"/>
      <c r="G597" s="214"/>
      <c r="H597" s="11"/>
      <c r="I597" s="193"/>
      <c r="J597" s="12"/>
      <c r="K597" s="47"/>
    </row>
    <row r="598" spans="1:11" ht="21" customHeight="1" x14ac:dyDescent="0.3">
      <c r="A598" s="189"/>
      <c r="B598" s="7"/>
      <c r="C598" s="8"/>
      <c r="D598" s="7"/>
      <c r="E598" s="9" t="s">
        <v>4</v>
      </c>
      <c r="F598" s="13"/>
      <c r="G598" s="214"/>
      <c r="H598" s="11"/>
      <c r="I598" s="193"/>
      <c r="J598" s="12"/>
      <c r="K598" s="47"/>
    </row>
    <row r="599" spans="1:11" ht="21" customHeight="1" x14ac:dyDescent="0.3">
      <c r="A599" s="189"/>
      <c r="B599" s="7"/>
      <c r="C599" s="8"/>
      <c r="D599" s="9"/>
      <c r="E599" s="9" t="s">
        <v>5</v>
      </c>
      <c r="F599" s="10" t="s">
        <v>12</v>
      </c>
      <c r="G599" s="214"/>
      <c r="H599" s="11" t="s">
        <v>45</v>
      </c>
      <c r="I599" s="193"/>
      <c r="J599" s="12"/>
      <c r="K599" s="47"/>
    </row>
    <row r="600" spans="1:11" ht="21" customHeight="1" x14ac:dyDescent="0.3">
      <c r="A600" s="189"/>
      <c r="B600" s="7"/>
      <c r="C600" s="8"/>
      <c r="D600" s="9"/>
      <c r="E600" s="9" t="s">
        <v>6</v>
      </c>
      <c r="F600" s="10" t="s">
        <v>12</v>
      </c>
      <c r="G600" s="214"/>
      <c r="H600" s="11" t="s">
        <v>135</v>
      </c>
      <c r="I600" s="193"/>
      <c r="J600" s="12"/>
      <c r="K600" s="47"/>
    </row>
    <row r="601" spans="1:11" ht="21" customHeight="1" x14ac:dyDescent="0.3">
      <c r="A601" s="189"/>
      <c r="B601" s="7"/>
      <c r="C601" s="8"/>
      <c r="D601" s="7"/>
      <c r="E601" s="9" t="s">
        <v>7</v>
      </c>
      <c r="F601" s="10" t="s">
        <v>12</v>
      </c>
      <c r="G601" s="214"/>
      <c r="H601" s="11" t="s">
        <v>101</v>
      </c>
      <c r="I601" s="193"/>
      <c r="J601" s="12"/>
      <c r="K601" s="47"/>
    </row>
    <row r="602" spans="1:11" ht="21" customHeight="1" thickBot="1" x14ac:dyDescent="0.35">
      <c r="A602" s="201"/>
      <c r="B602" s="34"/>
      <c r="C602" s="19"/>
      <c r="D602" s="20"/>
      <c r="E602" s="20" t="s">
        <v>72</v>
      </c>
      <c r="F602" s="10" t="s">
        <v>12</v>
      </c>
      <c r="G602" s="214"/>
      <c r="H602" s="11" t="s">
        <v>55</v>
      </c>
      <c r="I602" s="204"/>
      <c r="J602" s="23"/>
      <c r="K602" s="51"/>
    </row>
    <row r="603" spans="1:11" ht="21" customHeight="1" thickTop="1" x14ac:dyDescent="0.3">
      <c r="A603" s="52"/>
      <c r="B603" s="40"/>
      <c r="C603" s="25"/>
      <c r="D603" s="26"/>
      <c r="E603" s="26"/>
      <c r="F603" s="26"/>
      <c r="G603" s="26"/>
      <c r="H603" s="27"/>
      <c r="I603" s="26"/>
      <c r="J603" s="28"/>
      <c r="K603" s="53"/>
    </row>
    <row r="604" spans="1:11" ht="21" customHeight="1" x14ac:dyDescent="0.35">
      <c r="A604" s="188">
        <v>76</v>
      </c>
      <c r="B604" s="4">
        <v>44950</v>
      </c>
      <c r="C604" s="5" t="s">
        <v>104</v>
      </c>
      <c r="D604" s="46" t="s">
        <v>1178</v>
      </c>
      <c r="E604" s="9" t="s">
        <v>317</v>
      </c>
      <c r="F604" s="10"/>
      <c r="G604" s="205" t="s">
        <v>32</v>
      </c>
      <c r="H604" s="11"/>
      <c r="I604" s="203" t="s">
        <v>938</v>
      </c>
      <c r="J604" s="17">
        <v>41905</v>
      </c>
      <c r="K604" s="50">
        <f>SUM(K596,J604)</f>
        <v>1471161</v>
      </c>
    </row>
    <row r="605" spans="1:11" ht="21" customHeight="1" x14ac:dyDescent="0.3">
      <c r="A605" s="189"/>
      <c r="B605" s="7"/>
      <c r="C605" s="8"/>
      <c r="D605" s="46" t="s">
        <v>1179</v>
      </c>
      <c r="E605" s="9" t="s">
        <v>21</v>
      </c>
      <c r="F605" s="13"/>
      <c r="G605" s="196"/>
      <c r="H605" s="11"/>
      <c r="I605" s="193"/>
      <c r="J605" s="12"/>
      <c r="K605" s="47"/>
    </row>
    <row r="606" spans="1:11" ht="21" customHeight="1" x14ac:dyDescent="0.3">
      <c r="A606" s="189"/>
      <c r="B606" s="7"/>
      <c r="C606" s="8"/>
      <c r="D606" s="7"/>
      <c r="E606" s="9" t="s">
        <v>4</v>
      </c>
      <c r="F606" s="13" t="s">
        <v>14</v>
      </c>
      <c r="G606" s="196"/>
      <c r="H606" s="11" t="s">
        <v>86</v>
      </c>
      <c r="I606" s="193"/>
      <c r="J606" s="12"/>
      <c r="K606" s="47"/>
    </row>
    <row r="607" spans="1:11" ht="21" customHeight="1" x14ac:dyDescent="0.3">
      <c r="A607" s="189"/>
      <c r="B607" s="7"/>
      <c r="C607" s="8"/>
      <c r="D607" s="9"/>
      <c r="E607" s="9" t="s">
        <v>5</v>
      </c>
      <c r="F607" s="13" t="s">
        <v>14</v>
      </c>
      <c r="G607" s="196"/>
      <c r="H607" s="11" t="s">
        <v>56</v>
      </c>
      <c r="I607" s="193"/>
      <c r="J607" s="12"/>
      <c r="K607" s="47"/>
    </row>
    <row r="608" spans="1:11" ht="21" customHeight="1" x14ac:dyDescent="0.3">
      <c r="A608" s="189"/>
      <c r="B608" s="7"/>
      <c r="C608" s="8"/>
      <c r="D608" s="9"/>
      <c r="E608" s="9" t="s">
        <v>6</v>
      </c>
      <c r="F608" s="13" t="s">
        <v>14</v>
      </c>
      <c r="G608" s="196"/>
      <c r="H608" s="11" t="s">
        <v>617</v>
      </c>
      <c r="I608" s="193"/>
      <c r="J608" s="12"/>
      <c r="K608" s="47"/>
    </row>
    <row r="609" spans="1:11" ht="21" customHeight="1" x14ac:dyDescent="0.3">
      <c r="A609" s="189"/>
      <c r="B609" s="7"/>
      <c r="C609" s="8"/>
      <c r="D609" s="7"/>
      <c r="E609" s="9" t="s">
        <v>7</v>
      </c>
      <c r="F609" s="13" t="s">
        <v>14</v>
      </c>
      <c r="G609" s="196"/>
      <c r="H609" s="11" t="s">
        <v>33</v>
      </c>
      <c r="I609" s="193"/>
      <c r="J609" s="12"/>
      <c r="K609" s="47"/>
    </row>
    <row r="610" spans="1:11" ht="21" customHeight="1" thickBot="1" x14ac:dyDescent="0.35">
      <c r="A610" s="201"/>
      <c r="B610" s="34"/>
      <c r="C610" s="19"/>
      <c r="D610" s="20"/>
      <c r="E610" s="20" t="s">
        <v>72</v>
      </c>
      <c r="F610" s="10" t="s">
        <v>12</v>
      </c>
      <c r="G610" s="211"/>
      <c r="H610" s="11" t="s">
        <v>68</v>
      </c>
      <c r="I610" s="204"/>
      <c r="J610" s="23"/>
      <c r="K610" s="51"/>
    </row>
    <row r="611" spans="1:11" ht="21" customHeight="1" thickTop="1" x14ac:dyDescent="0.3">
      <c r="A611" s="52"/>
      <c r="B611" s="40"/>
      <c r="C611" s="25"/>
      <c r="D611" s="26"/>
      <c r="E611" s="26"/>
      <c r="F611" s="26"/>
      <c r="G611" s="26"/>
      <c r="H611" s="27"/>
      <c r="I611" s="26"/>
      <c r="J611" s="28"/>
      <c r="K611" s="53"/>
    </row>
    <row r="612" spans="1:11" ht="21" customHeight="1" x14ac:dyDescent="0.35">
      <c r="A612" s="188">
        <v>77</v>
      </c>
      <c r="B612" s="4">
        <v>44950</v>
      </c>
      <c r="C612" s="5" t="s">
        <v>104</v>
      </c>
      <c r="D612" s="46" t="s">
        <v>1180</v>
      </c>
      <c r="E612" s="9" t="s">
        <v>317</v>
      </c>
      <c r="F612" s="10"/>
      <c r="G612" s="202" t="s">
        <v>43</v>
      </c>
      <c r="H612" s="11"/>
      <c r="I612" s="203" t="s">
        <v>18</v>
      </c>
      <c r="J612" s="17">
        <v>7509</v>
      </c>
      <c r="K612" s="50">
        <f>SUM(K604,J612)</f>
        <v>1478670</v>
      </c>
    </row>
    <row r="613" spans="1:11" ht="21" customHeight="1" x14ac:dyDescent="0.3">
      <c r="A613" s="189"/>
      <c r="B613" s="7"/>
      <c r="C613" s="8"/>
      <c r="D613" s="46" t="s">
        <v>1181</v>
      </c>
      <c r="E613" s="9" t="s">
        <v>21</v>
      </c>
      <c r="F613" s="10" t="s">
        <v>12</v>
      </c>
      <c r="G613" s="214"/>
      <c r="H613" s="11" t="s">
        <v>65</v>
      </c>
      <c r="I613" s="193"/>
      <c r="J613" s="12"/>
      <c r="K613" s="47"/>
    </row>
    <row r="614" spans="1:11" ht="21" customHeight="1" x14ac:dyDescent="0.3">
      <c r="A614" s="189"/>
      <c r="B614" s="7"/>
      <c r="C614" s="8"/>
      <c r="D614" s="7"/>
      <c r="E614" s="9" t="s">
        <v>4</v>
      </c>
      <c r="F614" s="13" t="s">
        <v>14</v>
      </c>
      <c r="G614" s="214"/>
      <c r="H614" s="11" t="s">
        <v>26</v>
      </c>
      <c r="I614" s="193"/>
      <c r="J614" s="12"/>
      <c r="K614" s="47"/>
    </row>
    <row r="615" spans="1:11" ht="21" customHeight="1" x14ac:dyDescent="0.3">
      <c r="A615" s="189"/>
      <c r="B615" s="7"/>
      <c r="C615" s="8"/>
      <c r="D615" s="9"/>
      <c r="E615" s="9" t="s">
        <v>5</v>
      </c>
      <c r="F615" s="10" t="s">
        <v>12</v>
      </c>
      <c r="G615" s="214"/>
      <c r="H615" s="11" t="s">
        <v>88</v>
      </c>
      <c r="I615" s="193"/>
      <c r="J615" s="12"/>
      <c r="K615" s="47"/>
    </row>
    <row r="616" spans="1:11" ht="21" customHeight="1" x14ac:dyDescent="0.3">
      <c r="A616" s="189"/>
      <c r="B616" s="7"/>
      <c r="C616" s="8"/>
      <c r="D616" s="9"/>
      <c r="E616" s="9" t="s">
        <v>6</v>
      </c>
      <c r="F616" s="10" t="s">
        <v>12</v>
      </c>
      <c r="G616" s="214"/>
      <c r="H616" s="11" t="s">
        <v>44</v>
      </c>
      <c r="I616" s="193"/>
      <c r="J616" s="12"/>
      <c r="K616" s="47"/>
    </row>
    <row r="617" spans="1:11" ht="21" customHeight="1" x14ac:dyDescent="0.3">
      <c r="A617" s="189"/>
      <c r="B617" s="7"/>
      <c r="C617" s="8"/>
      <c r="D617" s="7"/>
      <c r="E617" s="9" t="s">
        <v>7</v>
      </c>
      <c r="F617" s="13" t="s">
        <v>14</v>
      </c>
      <c r="G617" s="214"/>
      <c r="H617" s="11" t="s">
        <v>65</v>
      </c>
      <c r="I617" s="193"/>
      <c r="J617" s="12"/>
      <c r="K617" s="47"/>
    </row>
    <row r="618" spans="1:11" ht="21" customHeight="1" thickBot="1" x14ac:dyDescent="0.35">
      <c r="A618" s="201"/>
      <c r="B618" s="34"/>
      <c r="C618" s="19"/>
      <c r="D618" s="20"/>
      <c r="E618" s="20" t="s">
        <v>72</v>
      </c>
      <c r="F618" s="10" t="s">
        <v>12</v>
      </c>
      <c r="G618" s="214"/>
      <c r="H618" s="11" t="s">
        <v>55</v>
      </c>
      <c r="I618" s="204"/>
      <c r="J618" s="23"/>
      <c r="K618" s="51"/>
    </row>
    <row r="619" spans="1:11" ht="21" customHeight="1" thickTop="1" x14ac:dyDescent="0.3">
      <c r="A619" s="52"/>
      <c r="B619" s="40"/>
      <c r="C619" s="25"/>
      <c r="D619" s="26"/>
      <c r="E619" s="26"/>
      <c r="F619" s="26"/>
      <c r="G619" s="26"/>
      <c r="H619" s="27"/>
      <c r="I619" s="26"/>
      <c r="J619" s="28"/>
      <c r="K619" s="53"/>
    </row>
    <row r="620" spans="1:11" ht="21" customHeight="1" x14ac:dyDescent="0.35">
      <c r="A620" s="188">
        <v>78</v>
      </c>
      <c r="B620" s="4">
        <v>44950</v>
      </c>
      <c r="C620" s="5" t="s">
        <v>35</v>
      </c>
      <c r="D620" s="46" t="s">
        <v>1182</v>
      </c>
      <c r="E620" s="9" t="s">
        <v>317</v>
      </c>
      <c r="F620" s="10"/>
      <c r="G620" s="205" t="s">
        <v>32</v>
      </c>
      <c r="H620" s="11"/>
      <c r="I620" s="203" t="s">
        <v>759</v>
      </c>
      <c r="J620" s="17">
        <v>46221</v>
      </c>
      <c r="K620" s="50">
        <f>SUM(K612,J620)</f>
        <v>1524891</v>
      </c>
    </row>
    <row r="621" spans="1:11" ht="21" customHeight="1" x14ac:dyDescent="0.3">
      <c r="A621" s="189"/>
      <c r="B621" s="7"/>
      <c r="C621" s="8"/>
      <c r="D621" s="46" t="s">
        <v>113</v>
      </c>
      <c r="E621" s="9" t="s">
        <v>21</v>
      </c>
      <c r="F621" s="13" t="s">
        <v>14</v>
      </c>
      <c r="G621" s="196"/>
      <c r="H621" s="11" t="s">
        <v>48</v>
      </c>
      <c r="I621" s="193"/>
      <c r="J621" s="12"/>
      <c r="K621" s="47"/>
    </row>
    <row r="622" spans="1:11" ht="21" customHeight="1" x14ac:dyDescent="0.3">
      <c r="A622" s="189"/>
      <c r="B622" s="7"/>
      <c r="C622" s="8"/>
      <c r="D622" s="7"/>
      <c r="E622" s="9" t="s">
        <v>4</v>
      </c>
      <c r="F622" s="13" t="s">
        <v>14</v>
      </c>
      <c r="G622" s="196"/>
      <c r="H622" s="11" t="s">
        <v>55</v>
      </c>
      <c r="I622" s="193"/>
      <c r="J622" s="12"/>
      <c r="K622" s="47"/>
    </row>
    <row r="623" spans="1:11" ht="21" customHeight="1" x14ac:dyDescent="0.3">
      <c r="A623" s="189"/>
      <c r="B623" s="7"/>
      <c r="C623" s="8"/>
      <c r="D623" s="9"/>
      <c r="E623" s="9" t="s">
        <v>5</v>
      </c>
      <c r="F623" s="13" t="s">
        <v>14</v>
      </c>
      <c r="G623" s="196"/>
      <c r="H623" s="11" t="s">
        <v>44</v>
      </c>
      <c r="I623" s="193"/>
      <c r="J623" s="12"/>
      <c r="K623" s="47"/>
    </row>
    <row r="624" spans="1:11" ht="21" customHeight="1" x14ac:dyDescent="0.3">
      <c r="A624" s="189"/>
      <c r="B624" s="7"/>
      <c r="C624" s="8"/>
      <c r="D624" s="9"/>
      <c r="E624" s="9" t="s">
        <v>6</v>
      </c>
      <c r="F624" s="10" t="s">
        <v>12</v>
      </c>
      <c r="G624" s="196"/>
      <c r="H624" s="11" t="s">
        <v>68</v>
      </c>
      <c r="I624" s="193"/>
      <c r="J624" s="12"/>
      <c r="K624" s="47"/>
    </row>
    <row r="625" spans="1:11" ht="21" customHeight="1" x14ac:dyDescent="0.3">
      <c r="A625" s="189"/>
      <c r="B625" s="7"/>
      <c r="C625" s="8"/>
      <c r="D625" s="7"/>
      <c r="E625" s="9" t="s">
        <v>7</v>
      </c>
      <c r="F625" s="13" t="s">
        <v>14</v>
      </c>
      <c r="G625" s="196"/>
      <c r="H625" s="11" t="s">
        <v>44</v>
      </c>
      <c r="I625" s="193"/>
      <c r="J625" s="12"/>
      <c r="K625" s="47"/>
    </row>
    <row r="626" spans="1:11" ht="21" customHeight="1" thickBot="1" x14ac:dyDescent="0.35">
      <c r="A626" s="201"/>
      <c r="B626" s="34"/>
      <c r="C626" s="19"/>
      <c r="D626" s="20"/>
      <c r="E626" s="20" t="s">
        <v>72</v>
      </c>
      <c r="F626" s="13" t="s">
        <v>14</v>
      </c>
      <c r="G626" s="211"/>
      <c r="H626" s="11" t="s">
        <v>55</v>
      </c>
      <c r="I626" s="204"/>
      <c r="J626" s="23"/>
      <c r="K626" s="51"/>
    </row>
    <row r="627" spans="1:11" ht="21" customHeight="1" thickTop="1" x14ac:dyDescent="0.3">
      <c r="A627" s="52"/>
      <c r="B627" s="40"/>
      <c r="C627" s="25"/>
      <c r="D627" s="26"/>
      <c r="E627" s="26"/>
      <c r="F627" s="26"/>
      <c r="G627" s="26"/>
      <c r="H627" s="27"/>
      <c r="I627" s="26"/>
      <c r="J627" s="28"/>
      <c r="K627" s="53"/>
    </row>
    <row r="628" spans="1:11" ht="21" customHeight="1" x14ac:dyDescent="0.35">
      <c r="A628" s="188">
        <v>79</v>
      </c>
      <c r="B628" s="4">
        <v>44950</v>
      </c>
      <c r="C628" s="5" t="s">
        <v>35</v>
      </c>
      <c r="D628" s="46" t="s">
        <v>1183</v>
      </c>
      <c r="E628" s="9" t="s">
        <v>317</v>
      </c>
      <c r="F628" s="10"/>
      <c r="G628" s="205" t="s">
        <v>32</v>
      </c>
      <c r="H628" s="11"/>
      <c r="I628" s="203" t="s">
        <v>1177</v>
      </c>
      <c r="J628" s="17">
        <v>21601</v>
      </c>
      <c r="K628" s="50">
        <f>SUM(K620,J628)</f>
        <v>1546492</v>
      </c>
    </row>
    <row r="629" spans="1:11" ht="21" customHeight="1" x14ac:dyDescent="0.3">
      <c r="A629" s="189"/>
      <c r="B629" s="7"/>
      <c r="C629" s="8"/>
      <c r="D629" s="46" t="s">
        <v>762</v>
      </c>
      <c r="E629" s="9" t="s">
        <v>21</v>
      </c>
      <c r="F629" s="10" t="s">
        <v>12</v>
      </c>
      <c r="G629" s="196"/>
      <c r="H629" s="11" t="s">
        <v>26</v>
      </c>
      <c r="I629" s="193"/>
      <c r="J629" s="12"/>
      <c r="K629" s="47"/>
    </row>
    <row r="630" spans="1:11" ht="21" customHeight="1" x14ac:dyDescent="0.3">
      <c r="A630" s="189"/>
      <c r="B630" s="7"/>
      <c r="C630" s="8"/>
      <c r="D630" s="7"/>
      <c r="E630" s="9" t="s">
        <v>4</v>
      </c>
      <c r="F630" s="13" t="s">
        <v>14</v>
      </c>
      <c r="G630" s="196"/>
      <c r="H630" s="11" t="s">
        <v>55</v>
      </c>
      <c r="I630" s="193"/>
      <c r="J630" s="12"/>
      <c r="K630" s="47"/>
    </row>
    <row r="631" spans="1:11" ht="21" customHeight="1" x14ac:dyDescent="0.3">
      <c r="A631" s="189"/>
      <c r="B631" s="7"/>
      <c r="C631" s="8"/>
      <c r="D631" s="9"/>
      <c r="E631" s="9" t="s">
        <v>5</v>
      </c>
      <c r="F631" s="13" t="s">
        <v>14</v>
      </c>
      <c r="G631" s="196"/>
      <c r="H631" s="11" t="s">
        <v>63</v>
      </c>
      <c r="I631" s="193"/>
      <c r="J631" s="12"/>
      <c r="K631" s="47"/>
    </row>
    <row r="632" spans="1:11" ht="21" customHeight="1" x14ac:dyDescent="0.3">
      <c r="A632" s="189"/>
      <c r="B632" s="7"/>
      <c r="C632" s="8"/>
      <c r="D632" s="9"/>
      <c r="E632" s="9" t="s">
        <v>6</v>
      </c>
      <c r="F632" s="13" t="s">
        <v>14</v>
      </c>
      <c r="G632" s="196"/>
      <c r="H632" s="11" t="s">
        <v>33</v>
      </c>
      <c r="I632" s="193"/>
      <c r="J632" s="12"/>
      <c r="K632" s="47"/>
    </row>
    <row r="633" spans="1:11" ht="21" customHeight="1" x14ac:dyDescent="0.3">
      <c r="A633" s="189"/>
      <c r="B633" s="7"/>
      <c r="C633" s="8"/>
      <c r="D633" s="7"/>
      <c r="E633" s="9" t="s">
        <v>7</v>
      </c>
      <c r="F633" s="10" t="s">
        <v>12</v>
      </c>
      <c r="G633" s="196"/>
      <c r="H633" s="11" t="s">
        <v>56</v>
      </c>
      <c r="I633" s="193"/>
      <c r="J633" s="12"/>
      <c r="K633" s="47"/>
    </row>
    <row r="634" spans="1:11" ht="21" customHeight="1" thickBot="1" x14ac:dyDescent="0.35">
      <c r="A634" s="201"/>
      <c r="B634" s="34"/>
      <c r="C634" s="19"/>
      <c r="D634" s="20"/>
      <c r="E634" s="20" t="s">
        <v>72</v>
      </c>
      <c r="F634" s="13" t="s">
        <v>14</v>
      </c>
      <c r="G634" s="211"/>
      <c r="H634" s="11" t="s">
        <v>68</v>
      </c>
      <c r="I634" s="204"/>
      <c r="J634" s="23"/>
      <c r="K634" s="51"/>
    </row>
    <row r="635" spans="1:11" ht="21" customHeight="1" thickTop="1" x14ac:dyDescent="0.3">
      <c r="A635" s="52"/>
      <c r="B635" s="40"/>
      <c r="C635" s="25"/>
      <c r="D635" s="26"/>
      <c r="E635" s="26"/>
      <c r="F635" s="26"/>
      <c r="G635" s="26"/>
      <c r="H635" s="27"/>
      <c r="I635" s="26"/>
      <c r="J635" s="28"/>
      <c r="K635" s="53"/>
    </row>
    <row r="636" spans="1:11" ht="21" customHeight="1" x14ac:dyDescent="0.35">
      <c r="A636" s="188">
        <v>80</v>
      </c>
      <c r="B636" s="4">
        <v>44951</v>
      </c>
      <c r="C636" s="5" t="s">
        <v>104</v>
      </c>
      <c r="D636" s="46" t="s">
        <v>1184</v>
      </c>
      <c r="E636" s="9" t="s">
        <v>317</v>
      </c>
      <c r="F636" s="10"/>
      <c r="G636" s="205" t="s">
        <v>32</v>
      </c>
      <c r="H636" s="11"/>
      <c r="I636" s="203" t="s">
        <v>938</v>
      </c>
      <c r="J636" s="17">
        <v>44235</v>
      </c>
      <c r="K636" s="50">
        <f>SUM(K628,J636)</f>
        <v>1590727</v>
      </c>
    </row>
    <row r="637" spans="1:11" ht="21" customHeight="1" x14ac:dyDescent="0.3">
      <c r="A637" s="189"/>
      <c r="B637" s="7"/>
      <c r="C637" s="8"/>
      <c r="D637" s="46" t="s">
        <v>1185</v>
      </c>
      <c r="E637" s="9" t="s">
        <v>21</v>
      </c>
      <c r="F637" s="10"/>
      <c r="G637" s="196"/>
      <c r="H637" s="11"/>
      <c r="I637" s="193"/>
      <c r="J637" s="12"/>
      <c r="K637" s="47"/>
    </row>
    <row r="638" spans="1:11" ht="21" customHeight="1" x14ac:dyDescent="0.3">
      <c r="A638" s="189"/>
      <c r="B638" s="7"/>
      <c r="C638" s="8"/>
      <c r="D638" s="7"/>
      <c r="E638" s="9" t="s">
        <v>4</v>
      </c>
      <c r="F638" s="13"/>
      <c r="G638" s="196"/>
      <c r="H638" s="11"/>
      <c r="I638" s="193"/>
      <c r="J638" s="12"/>
      <c r="K638" s="47"/>
    </row>
    <row r="639" spans="1:11" ht="21" customHeight="1" x14ac:dyDescent="0.3">
      <c r="A639" s="189"/>
      <c r="B639" s="7"/>
      <c r="C639" s="8"/>
      <c r="D639" s="9"/>
      <c r="E639" s="9" t="s">
        <v>5</v>
      </c>
      <c r="F639" s="13" t="s">
        <v>14</v>
      </c>
      <c r="G639" s="196"/>
      <c r="H639" s="11" t="s">
        <v>45</v>
      </c>
      <c r="I639" s="193"/>
      <c r="J639" s="12"/>
      <c r="K639" s="47"/>
    </row>
    <row r="640" spans="1:11" ht="21" customHeight="1" x14ac:dyDescent="0.3">
      <c r="A640" s="189"/>
      <c r="B640" s="7"/>
      <c r="C640" s="8"/>
      <c r="D640" s="9"/>
      <c r="E640" s="9" t="s">
        <v>6</v>
      </c>
      <c r="F640" s="13" t="s">
        <v>14</v>
      </c>
      <c r="G640" s="196"/>
      <c r="H640" s="11" t="s">
        <v>17</v>
      </c>
      <c r="I640" s="193"/>
      <c r="J640" s="12"/>
      <c r="K640" s="47"/>
    </row>
    <row r="641" spans="1:11" ht="21" customHeight="1" x14ac:dyDescent="0.3">
      <c r="A641" s="189"/>
      <c r="B641" s="7"/>
      <c r="C641" s="8"/>
      <c r="D641" s="7"/>
      <c r="E641" s="9" t="s">
        <v>7</v>
      </c>
      <c r="F641" s="13" t="s">
        <v>14</v>
      </c>
      <c r="G641" s="196"/>
      <c r="H641" s="11" t="s">
        <v>142</v>
      </c>
      <c r="I641" s="193"/>
      <c r="J641" s="12"/>
      <c r="K641" s="47"/>
    </row>
    <row r="642" spans="1:11" ht="21" customHeight="1" thickBot="1" x14ac:dyDescent="0.35">
      <c r="A642" s="201"/>
      <c r="B642" s="34"/>
      <c r="C642" s="19"/>
      <c r="D642" s="20"/>
      <c r="E642" s="20" t="s">
        <v>72</v>
      </c>
      <c r="F642" s="13" t="s">
        <v>14</v>
      </c>
      <c r="G642" s="211"/>
      <c r="H642" s="11" t="s">
        <v>55</v>
      </c>
      <c r="I642" s="204"/>
      <c r="J642" s="23"/>
      <c r="K642" s="51"/>
    </row>
    <row r="643" spans="1:11" ht="21" customHeight="1" thickTop="1" x14ac:dyDescent="0.3">
      <c r="A643" s="52"/>
      <c r="B643" s="40"/>
      <c r="C643" s="25"/>
      <c r="D643" s="26"/>
      <c r="E643" s="26"/>
      <c r="F643" s="26"/>
      <c r="G643" s="26"/>
      <c r="H643" s="27"/>
      <c r="I643" s="26"/>
      <c r="J643" s="28"/>
      <c r="K643" s="53"/>
    </row>
    <row r="644" spans="1:11" ht="21" customHeight="1" x14ac:dyDescent="0.35">
      <c r="A644" s="188">
        <v>81</v>
      </c>
      <c r="B644" s="4">
        <v>44951</v>
      </c>
      <c r="C644" s="5" t="s">
        <v>35</v>
      </c>
      <c r="D644" s="46" t="s">
        <v>1186</v>
      </c>
      <c r="E644" s="9" t="s">
        <v>317</v>
      </c>
      <c r="F644" s="10"/>
      <c r="G644" s="205" t="s">
        <v>32</v>
      </c>
      <c r="H644" s="11"/>
      <c r="I644" s="203" t="s">
        <v>759</v>
      </c>
      <c r="J644" s="17">
        <v>35177</v>
      </c>
      <c r="K644" s="50">
        <f>SUM(K636,J644)</f>
        <v>1625904</v>
      </c>
    </row>
    <row r="645" spans="1:11" ht="21" customHeight="1" x14ac:dyDescent="0.3">
      <c r="A645" s="189"/>
      <c r="B645" s="7"/>
      <c r="C645" s="8"/>
      <c r="D645" s="46" t="s">
        <v>1187</v>
      </c>
      <c r="E645" s="9" t="s">
        <v>21</v>
      </c>
      <c r="F645" s="10" t="s">
        <v>12</v>
      </c>
      <c r="G645" s="196"/>
      <c r="H645" s="11" t="s">
        <v>13</v>
      </c>
      <c r="I645" s="193"/>
      <c r="J645" s="12"/>
      <c r="K645" s="47"/>
    </row>
    <row r="646" spans="1:11" ht="21" customHeight="1" x14ac:dyDescent="0.3">
      <c r="A646" s="189"/>
      <c r="B646" s="7"/>
      <c r="C646" s="8"/>
      <c r="D646" s="7"/>
      <c r="E646" s="9" t="s">
        <v>4</v>
      </c>
      <c r="F646" s="13" t="s">
        <v>14</v>
      </c>
      <c r="G646" s="196"/>
      <c r="H646" s="11" t="s">
        <v>44</v>
      </c>
      <c r="I646" s="193"/>
      <c r="J646" s="12"/>
      <c r="K646" s="47"/>
    </row>
    <row r="647" spans="1:11" ht="21" customHeight="1" x14ac:dyDescent="0.3">
      <c r="A647" s="189"/>
      <c r="B647" s="7"/>
      <c r="C647" s="8"/>
      <c r="D647" s="9"/>
      <c r="E647" s="9" t="s">
        <v>5</v>
      </c>
      <c r="F647" s="10" t="s">
        <v>12</v>
      </c>
      <c r="G647" s="196"/>
      <c r="H647" s="11" t="s">
        <v>13</v>
      </c>
      <c r="I647" s="193"/>
      <c r="J647" s="12"/>
      <c r="K647" s="47"/>
    </row>
    <row r="648" spans="1:11" ht="21" customHeight="1" x14ac:dyDescent="0.3">
      <c r="A648" s="189"/>
      <c r="B648" s="7"/>
      <c r="C648" s="8"/>
      <c r="D648" s="9"/>
      <c r="E648" s="9" t="s">
        <v>6</v>
      </c>
      <c r="F648" s="13" t="s">
        <v>14</v>
      </c>
      <c r="G648" s="196"/>
      <c r="H648" s="11" t="s">
        <v>44</v>
      </c>
      <c r="I648" s="193"/>
      <c r="J648" s="12"/>
      <c r="K648" s="47"/>
    </row>
    <row r="649" spans="1:11" ht="21" customHeight="1" x14ac:dyDescent="0.3">
      <c r="A649" s="189"/>
      <c r="B649" s="7"/>
      <c r="C649" s="8"/>
      <c r="D649" s="7"/>
      <c r="E649" s="9" t="s">
        <v>7</v>
      </c>
      <c r="F649" s="13" t="s">
        <v>14</v>
      </c>
      <c r="G649" s="196"/>
      <c r="H649" s="11" t="s">
        <v>144</v>
      </c>
      <c r="I649" s="193"/>
      <c r="J649" s="12"/>
      <c r="K649" s="47"/>
    </row>
    <row r="650" spans="1:11" ht="21" customHeight="1" thickBot="1" x14ac:dyDescent="0.35">
      <c r="A650" s="201"/>
      <c r="B650" s="34"/>
      <c r="C650" s="19"/>
      <c r="D650" s="20"/>
      <c r="E650" s="20" t="s">
        <v>72</v>
      </c>
      <c r="F650" s="13" t="s">
        <v>14</v>
      </c>
      <c r="G650" s="211"/>
      <c r="H650" s="11" t="s">
        <v>68</v>
      </c>
      <c r="I650" s="204"/>
      <c r="J650" s="23"/>
      <c r="K650" s="51"/>
    </row>
    <row r="651" spans="1:11" ht="21" customHeight="1" thickTop="1" x14ac:dyDescent="0.3">
      <c r="A651" s="52"/>
      <c r="B651" s="40"/>
      <c r="C651" s="25"/>
      <c r="D651" s="26"/>
      <c r="E651" s="26"/>
      <c r="F651" s="26"/>
      <c r="G651" s="26"/>
      <c r="H651" s="27"/>
      <c r="I651" s="26"/>
      <c r="J651" s="28"/>
      <c r="K651" s="53"/>
    </row>
    <row r="652" spans="1:11" ht="21" customHeight="1" x14ac:dyDescent="0.35">
      <c r="A652" s="188">
        <v>82</v>
      </c>
      <c r="B652" s="4">
        <v>44951</v>
      </c>
      <c r="C652" s="5" t="s">
        <v>23</v>
      </c>
      <c r="D652" s="46" t="s">
        <v>1188</v>
      </c>
      <c r="E652" s="9" t="s">
        <v>317</v>
      </c>
      <c r="F652" s="10"/>
      <c r="G652" s="205" t="s">
        <v>32</v>
      </c>
      <c r="H652" s="11"/>
      <c r="I652" s="203" t="s">
        <v>759</v>
      </c>
      <c r="J652" s="17">
        <v>39786</v>
      </c>
      <c r="K652" s="50">
        <f>SUM(K644,J652)</f>
        <v>1665690</v>
      </c>
    </row>
    <row r="653" spans="1:11" ht="21" customHeight="1" x14ac:dyDescent="0.3">
      <c r="A653" s="189"/>
      <c r="B653" s="7"/>
      <c r="C653" s="8"/>
      <c r="D653" s="46" t="s">
        <v>1189</v>
      </c>
      <c r="E653" s="9" t="s">
        <v>21</v>
      </c>
      <c r="F653" s="10"/>
      <c r="G653" s="196"/>
      <c r="H653" s="11"/>
      <c r="I653" s="193"/>
      <c r="J653" s="12"/>
      <c r="K653" s="47"/>
    </row>
    <row r="654" spans="1:11" ht="21" customHeight="1" x14ac:dyDescent="0.3">
      <c r="A654" s="189"/>
      <c r="B654" s="7"/>
      <c r="C654" s="8"/>
      <c r="D654" s="7"/>
      <c r="E654" s="9" t="s">
        <v>4</v>
      </c>
      <c r="F654" s="13"/>
      <c r="G654" s="196"/>
      <c r="H654" s="11"/>
      <c r="I654" s="193"/>
      <c r="J654" s="12"/>
      <c r="K654" s="47"/>
    </row>
    <row r="655" spans="1:11" ht="21" customHeight="1" x14ac:dyDescent="0.3">
      <c r="A655" s="189"/>
      <c r="B655" s="7"/>
      <c r="C655" s="8"/>
      <c r="D655" s="9"/>
      <c r="E655" s="9" t="s">
        <v>5</v>
      </c>
      <c r="F655" s="13" t="s">
        <v>14</v>
      </c>
      <c r="G655" s="196"/>
      <c r="H655" s="11" t="s">
        <v>56</v>
      </c>
      <c r="I655" s="193"/>
      <c r="J655" s="12"/>
      <c r="K655" s="47"/>
    </row>
    <row r="656" spans="1:11" ht="21" customHeight="1" x14ac:dyDescent="0.3">
      <c r="A656" s="189"/>
      <c r="B656" s="7"/>
      <c r="C656" s="8"/>
      <c r="D656" s="9"/>
      <c r="E656" s="9" t="s">
        <v>6</v>
      </c>
      <c r="F656" s="13" t="s">
        <v>14</v>
      </c>
      <c r="G656" s="196"/>
      <c r="H656" s="11" t="s">
        <v>86</v>
      </c>
      <c r="I656" s="193"/>
      <c r="J656" s="12"/>
      <c r="K656" s="47"/>
    </row>
    <row r="657" spans="1:11" ht="21" customHeight="1" x14ac:dyDescent="0.3">
      <c r="A657" s="189"/>
      <c r="B657" s="7"/>
      <c r="C657" s="8"/>
      <c r="D657" s="7"/>
      <c r="E657" s="9" t="s">
        <v>7</v>
      </c>
      <c r="F657" s="13" t="s">
        <v>14</v>
      </c>
      <c r="G657" s="196"/>
      <c r="H657" s="11" t="s">
        <v>29</v>
      </c>
      <c r="I657" s="193"/>
      <c r="J657" s="12"/>
      <c r="K657" s="47"/>
    </row>
    <row r="658" spans="1:11" ht="21" customHeight="1" thickBot="1" x14ac:dyDescent="0.35">
      <c r="A658" s="201"/>
      <c r="B658" s="34"/>
      <c r="C658" s="19"/>
      <c r="D658" s="20"/>
      <c r="E658" s="20" t="s">
        <v>72</v>
      </c>
      <c r="F658" s="13" t="s">
        <v>14</v>
      </c>
      <c r="G658" s="211"/>
      <c r="H658" s="11" t="s">
        <v>55</v>
      </c>
      <c r="I658" s="204"/>
      <c r="J658" s="23"/>
      <c r="K658" s="51"/>
    </row>
    <row r="659" spans="1:11" ht="21" customHeight="1" thickTop="1" x14ac:dyDescent="0.3">
      <c r="A659" s="52"/>
      <c r="B659" s="40"/>
      <c r="C659" s="25"/>
      <c r="D659" s="26"/>
      <c r="E659" s="26"/>
      <c r="F659" s="26"/>
      <c r="G659" s="26"/>
      <c r="H659" s="27"/>
      <c r="I659" s="26"/>
      <c r="J659" s="28"/>
      <c r="K659" s="53"/>
    </row>
    <row r="660" spans="1:11" ht="21" customHeight="1" x14ac:dyDescent="0.35">
      <c r="A660" s="188">
        <v>83</v>
      </c>
      <c r="B660" s="4">
        <v>44952</v>
      </c>
      <c r="C660" s="5" t="s">
        <v>104</v>
      </c>
      <c r="D660" s="46" t="s">
        <v>1190</v>
      </c>
      <c r="E660" s="9" t="s">
        <v>317</v>
      </c>
      <c r="F660" s="10"/>
      <c r="G660" s="202" t="s">
        <v>43</v>
      </c>
      <c r="H660" s="11"/>
      <c r="I660" s="203" t="s">
        <v>759</v>
      </c>
      <c r="J660" s="17">
        <v>2803</v>
      </c>
      <c r="K660" s="50">
        <f>SUM(K652,J660)</f>
        <v>1668493</v>
      </c>
    </row>
    <row r="661" spans="1:11" ht="21" customHeight="1" x14ac:dyDescent="0.3">
      <c r="A661" s="189"/>
      <c r="B661" s="7"/>
      <c r="C661" s="8"/>
      <c r="D661" s="46" t="s">
        <v>1191</v>
      </c>
      <c r="E661" s="9" t="s">
        <v>21</v>
      </c>
      <c r="F661" s="10"/>
      <c r="G661" s="214"/>
      <c r="H661" s="11"/>
      <c r="I661" s="193"/>
      <c r="J661" s="12"/>
      <c r="K661" s="47"/>
    </row>
    <row r="662" spans="1:11" ht="21" customHeight="1" x14ac:dyDescent="0.3">
      <c r="A662" s="189"/>
      <c r="B662" s="7"/>
      <c r="C662" s="8"/>
      <c r="D662" s="7"/>
      <c r="E662" s="9" t="s">
        <v>4</v>
      </c>
      <c r="F662" s="10" t="s">
        <v>12</v>
      </c>
      <c r="G662" s="214"/>
      <c r="H662" s="11" t="s">
        <v>47</v>
      </c>
      <c r="I662" s="193"/>
      <c r="J662" s="12"/>
      <c r="K662" s="47"/>
    </row>
    <row r="663" spans="1:11" ht="21" customHeight="1" x14ac:dyDescent="0.3">
      <c r="A663" s="189"/>
      <c r="B663" s="7"/>
      <c r="C663" s="8"/>
      <c r="D663" s="9"/>
      <c r="E663" s="9" t="s">
        <v>5</v>
      </c>
      <c r="F663" s="10" t="s">
        <v>12</v>
      </c>
      <c r="G663" s="214"/>
      <c r="H663" s="11" t="s">
        <v>26</v>
      </c>
      <c r="I663" s="193"/>
      <c r="J663" s="12"/>
      <c r="K663" s="47"/>
    </row>
    <row r="664" spans="1:11" ht="21" customHeight="1" x14ac:dyDescent="0.3">
      <c r="A664" s="189"/>
      <c r="B664" s="7"/>
      <c r="C664" s="8"/>
      <c r="D664" s="9"/>
      <c r="E664" s="9" t="s">
        <v>6</v>
      </c>
      <c r="F664" s="10" t="s">
        <v>12</v>
      </c>
      <c r="G664" s="214"/>
      <c r="H664" s="11" t="s">
        <v>88</v>
      </c>
      <c r="I664" s="193"/>
      <c r="J664" s="12"/>
      <c r="K664" s="47"/>
    </row>
    <row r="665" spans="1:11" ht="21" customHeight="1" x14ac:dyDescent="0.3">
      <c r="A665" s="189"/>
      <c r="B665" s="7"/>
      <c r="C665" s="8"/>
      <c r="D665" s="7"/>
      <c r="E665" s="9" t="s">
        <v>7</v>
      </c>
      <c r="F665" s="10" t="s">
        <v>12</v>
      </c>
      <c r="G665" s="214"/>
      <c r="H665" s="11" t="s">
        <v>68</v>
      </c>
      <c r="I665" s="193"/>
      <c r="J665" s="12"/>
      <c r="K665" s="47"/>
    </row>
    <row r="666" spans="1:11" ht="21" customHeight="1" thickBot="1" x14ac:dyDescent="0.35">
      <c r="A666" s="201"/>
      <c r="B666" s="34"/>
      <c r="C666" s="19"/>
      <c r="D666" s="20"/>
      <c r="E666" s="20" t="s">
        <v>72</v>
      </c>
      <c r="F666" s="13" t="s">
        <v>14</v>
      </c>
      <c r="G666" s="214"/>
      <c r="H666" s="11" t="s">
        <v>55</v>
      </c>
      <c r="I666" s="204"/>
      <c r="J666" s="23"/>
      <c r="K666" s="51"/>
    </row>
    <row r="667" spans="1:11" ht="21" customHeight="1" thickTop="1" x14ac:dyDescent="0.3">
      <c r="A667" s="52"/>
      <c r="B667" s="40"/>
      <c r="C667" s="25"/>
      <c r="D667" s="26"/>
      <c r="E667" s="26"/>
      <c r="F667" s="26"/>
      <c r="G667" s="26"/>
      <c r="H667" s="27"/>
      <c r="I667" s="26"/>
      <c r="J667" s="28"/>
      <c r="K667" s="53"/>
    </row>
    <row r="668" spans="1:11" ht="21" customHeight="1" x14ac:dyDescent="0.35">
      <c r="A668" s="188">
        <v>84</v>
      </c>
      <c r="B668" s="4">
        <v>44952</v>
      </c>
      <c r="C668" s="5" t="s">
        <v>35</v>
      </c>
      <c r="D668" s="46" t="s">
        <v>1176</v>
      </c>
      <c r="E668" s="9" t="s">
        <v>317</v>
      </c>
      <c r="F668" s="10"/>
      <c r="G668" s="205" t="s">
        <v>32</v>
      </c>
      <c r="H668" s="11"/>
      <c r="I668" s="203" t="s">
        <v>938</v>
      </c>
      <c r="J668" s="17">
        <v>41760</v>
      </c>
      <c r="K668" s="50">
        <f>SUM(K660,J668)</f>
        <v>1710253</v>
      </c>
    </row>
    <row r="669" spans="1:11" ht="21" customHeight="1" x14ac:dyDescent="0.3">
      <c r="A669" s="189"/>
      <c r="B669" s="7"/>
      <c r="C669" s="8"/>
      <c r="D669" s="46" t="s">
        <v>1135</v>
      </c>
      <c r="E669" s="9" t="s">
        <v>21</v>
      </c>
      <c r="F669" s="10"/>
      <c r="G669" s="196"/>
      <c r="H669" s="11"/>
      <c r="I669" s="193"/>
      <c r="J669" s="12"/>
      <c r="K669" s="47"/>
    </row>
    <row r="670" spans="1:11" ht="21" customHeight="1" x14ac:dyDescent="0.3">
      <c r="A670" s="189"/>
      <c r="B670" s="7"/>
      <c r="C670" s="8"/>
      <c r="D670" s="7"/>
      <c r="E670" s="9" t="s">
        <v>4</v>
      </c>
      <c r="F670" s="10"/>
      <c r="G670" s="196"/>
      <c r="H670" s="11"/>
      <c r="I670" s="193"/>
      <c r="J670" s="12"/>
      <c r="K670" s="47"/>
    </row>
    <row r="671" spans="1:11" ht="21" customHeight="1" x14ac:dyDescent="0.3">
      <c r="A671" s="189"/>
      <c r="B671" s="7"/>
      <c r="C671" s="8"/>
      <c r="D671" s="9"/>
      <c r="E671" s="9" t="s">
        <v>5</v>
      </c>
      <c r="F671" s="13" t="s">
        <v>14</v>
      </c>
      <c r="G671" s="196"/>
      <c r="H671" s="11" t="s">
        <v>52</v>
      </c>
      <c r="I671" s="193"/>
      <c r="J671" s="12"/>
      <c r="K671" s="47"/>
    </row>
    <row r="672" spans="1:11" ht="21" customHeight="1" x14ac:dyDescent="0.3">
      <c r="A672" s="189"/>
      <c r="B672" s="7"/>
      <c r="C672" s="8"/>
      <c r="D672" s="9"/>
      <c r="E672" s="9" t="s">
        <v>6</v>
      </c>
      <c r="F672" s="13" t="s">
        <v>14</v>
      </c>
      <c r="G672" s="196"/>
      <c r="H672" s="11" t="s">
        <v>848</v>
      </c>
      <c r="I672" s="193"/>
      <c r="J672" s="12"/>
      <c r="K672" s="47"/>
    </row>
    <row r="673" spans="1:11" ht="21" customHeight="1" x14ac:dyDescent="0.3">
      <c r="A673" s="189"/>
      <c r="B673" s="7"/>
      <c r="C673" s="8"/>
      <c r="D673" s="7"/>
      <c r="E673" s="9" t="s">
        <v>7</v>
      </c>
      <c r="F673" s="13" t="s">
        <v>14</v>
      </c>
      <c r="G673" s="196"/>
      <c r="H673" s="11" t="s">
        <v>57</v>
      </c>
      <c r="I673" s="193"/>
      <c r="J673" s="12"/>
      <c r="K673" s="47"/>
    </row>
    <row r="674" spans="1:11" ht="21" customHeight="1" thickBot="1" x14ac:dyDescent="0.35">
      <c r="A674" s="201"/>
      <c r="B674" s="34"/>
      <c r="C674" s="19"/>
      <c r="D674" s="20"/>
      <c r="E674" s="20" t="s">
        <v>72</v>
      </c>
      <c r="F674" s="13" t="s">
        <v>14</v>
      </c>
      <c r="G674" s="211"/>
      <c r="H674" s="11" t="s">
        <v>68</v>
      </c>
      <c r="I674" s="204"/>
      <c r="J674" s="23"/>
      <c r="K674" s="51"/>
    </row>
    <row r="675" spans="1:11" ht="21" customHeight="1" thickTop="1" x14ac:dyDescent="0.3">
      <c r="A675" s="52"/>
      <c r="B675" s="40"/>
      <c r="C675" s="25"/>
      <c r="D675" s="26"/>
      <c r="E675" s="26"/>
      <c r="F675" s="26"/>
      <c r="G675" s="26"/>
      <c r="H675" s="27"/>
      <c r="I675" s="26"/>
      <c r="J675" s="28"/>
      <c r="K675" s="53"/>
    </row>
    <row r="676" spans="1:11" ht="21" customHeight="1" x14ac:dyDescent="0.35">
      <c r="A676" s="188">
        <v>85</v>
      </c>
      <c r="B676" s="4">
        <v>44952</v>
      </c>
      <c r="C676" s="5" t="s">
        <v>35</v>
      </c>
      <c r="D676" s="46" t="s">
        <v>1192</v>
      </c>
      <c r="E676" s="9" t="s">
        <v>317</v>
      </c>
      <c r="F676" s="10"/>
      <c r="G676" s="206" t="s">
        <v>38</v>
      </c>
      <c r="H676" s="11"/>
      <c r="I676" s="203" t="s">
        <v>1177</v>
      </c>
      <c r="J676" s="17">
        <v>10499</v>
      </c>
      <c r="K676" s="50">
        <f>SUM(K668,J676)</f>
        <v>1720752</v>
      </c>
    </row>
    <row r="677" spans="1:11" ht="21" customHeight="1" x14ac:dyDescent="0.3">
      <c r="A677" s="189"/>
      <c r="B677" s="7"/>
      <c r="C677" s="8"/>
      <c r="D677" s="46" t="s">
        <v>1193</v>
      </c>
      <c r="E677" s="9" t="s">
        <v>21</v>
      </c>
      <c r="F677" s="13" t="s">
        <v>14</v>
      </c>
      <c r="G677" s="212"/>
      <c r="H677" s="11" t="s">
        <v>88</v>
      </c>
      <c r="I677" s="193"/>
      <c r="J677" s="12"/>
      <c r="K677" s="47"/>
    </row>
    <row r="678" spans="1:11" ht="21" customHeight="1" x14ac:dyDescent="0.3">
      <c r="A678" s="189"/>
      <c r="B678" s="7"/>
      <c r="C678" s="8"/>
      <c r="D678" s="7"/>
      <c r="E678" s="9" t="s">
        <v>4</v>
      </c>
      <c r="F678" s="10" t="s">
        <v>12</v>
      </c>
      <c r="G678" s="212"/>
      <c r="H678" s="11" t="s">
        <v>848</v>
      </c>
      <c r="I678" s="193"/>
      <c r="J678" s="12"/>
      <c r="K678" s="47"/>
    </row>
    <row r="679" spans="1:11" ht="21" customHeight="1" x14ac:dyDescent="0.3">
      <c r="A679" s="189"/>
      <c r="B679" s="7"/>
      <c r="C679" s="8"/>
      <c r="D679" s="9"/>
      <c r="E679" s="9" t="s">
        <v>5</v>
      </c>
      <c r="F679" s="13" t="s">
        <v>14</v>
      </c>
      <c r="G679" s="212"/>
      <c r="H679" s="11" t="s">
        <v>65</v>
      </c>
      <c r="I679" s="193"/>
      <c r="J679" s="12"/>
      <c r="K679" s="47"/>
    </row>
    <row r="680" spans="1:11" ht="21" customHeight="1" x14ac:dyDescent="0.3">
      <c r="A680" s="189"/>
      <c r="B680" s="7"/>
      <c r="C680" s="8"/>
      <c r="D680" s="9"/>
      <c r="E680" s="9" t="s">
        <v>6</v>
      </c>
      <c r="F680" s="10" t="s">
        <v>12</v>
      </c>
      <c r="G680" s="212"/>
      <c r="H680" s="11" t="s">
        <v>848</v>
      </c>
      <c r="I680" s="193"/>
      <c r="J680" s="12"/>
      <c r="K680" s="47"/>
    </row>
    <row r="681" spans="1:11" ht="21" customHeight="1" x14ac:dyDescent="0.3">
      <c r="A681" s="189"/>
      <c r="B681" s="7"/>
      <c r="C681" s="8"/>
      <c r="D681" s="7"/>
      <c r="E681" s="9" t="s">
        <v>7</v>
      </c>
      <c r="F681" s="13" t="s">
        <v>14</v>
      </c>
      <c r="G681" s="212"/>
      <c r="H681" s="11" t="s">
        <v>65</v>
      </c>
      <c r="I681" s="193"/>
      <c r="J681" s="12"/>
      <c r="K681" s="47"/>
    </row>
    <row r="682" spans="1:11" ht="21" customHeight="1" thickBot="1" x14ac:dyDescent="0.35">
      <c r="A682" s="201"/>
      <c r="B682" s="34"/>
      <c r="C682" s="19"/>
      <c r="D682" s="20"/>
      <c r="E682" s="20" t="s">
        <v>72</v>
      </c>
      <c r="F682" s="10" t="s">
        <v>12</v>
      </c>
      <c r="G682" s="213"/>
      <c r="H682" s="11" t="s">
        <v>55</v>
      </c>
      <c r="I682" s="204"/>
      <c r="J682" s="23"/>
      <c r="K682" s="51"/>
    </row>
    <row r="683" spans="1:11" ht="21" customHeight="1" thickTop="1" x14ac:dyDescent="0.3">
      <c r="A683" s="52"/>
      <c r="B683" s="40"/>
      <c r="C683" s="25"/>
      <c r="D683" s="26"/>
      <c r="E683" s="26"/>
      <c r="F683" s="26"/>
      <c r="G683" s="26"/>
      <c r="H683" s="27"/>
      <c r="I683" s="26"/>
      <c r="J683" s="28"/>
      <c r="K683" s="53"/>
    </row>
    <row r="684" spans="1:11" ht="21" customHeight="1" x14ac:dyDescent="0.35">
      <c r="A684" s="188">
        <v>86</v>
      </c>
      <c r="B684" s="4">
        <v>44954</v>
      </c>
      <c r="C684" s="5" t="s">
        <v>66</v>
      </c>
      <c r="D684" s="46" t="s">
        <v>1194</v>
      </c>
      <c r="E684" s="9" t="s">
        <v>317</v>
      </c>
      <c r="F684" s="10"/>
      <c r="G684" s="205" t="s">
        <v>32</v>
      </c>
      <c r="H684" s="11"/>
      <c r="I684" s="203" t="s">
        <v>18</v>
      </c>
      <c r="J684" s="17">
        <v>37008</v>
      </c>
      <c r="K684" s="50">
        <f>SUM(K676,J684)</f>
        <v>1757760</v>
      </c>
    </row>
    <row r="685" spans="1:11" ht="21" customHeight="1" x14ac:dyDescent="0.3">
      <c r="A685" s="189"/>
      <c r="B685" s="7"/>
      <c r="C685" s="8"/>
      <c r="D685" s="46" t="s">
        <v>1195</v>
      </c>
      <c r="E685" s="9" t="s">
        <v>21</v>
      </c>
      <c r="F685" s="13"/>
      <c r="G685" s="196"/>
      <c r="H685" s="11"/>
      <c r="I685" s="193"/>
      <c r="J685" s="12"/>
      <c r="K685" s="47"/>
    </row>
    <row r="686" spans="1:11" ht="21" customHeight="1" x14ac:dyDescent="0.3">
      <c r="A686" s="189"/>
      <c r="B686" s="7"/>
      <c r="C686" s="8"/>
      <c r="D686" s="7"/>
      <c r="E686" s="9" t="s">
        <v>4</v>
      </c>
      <c r="F686" s="10"/>
      <c r="G686" s="196"/>
      <c r="H686" s="11"/>
      <c r="I686" s="193"/>
      <c r="J686" s="12"/>
      <c r="K686" s="47"/>
    </row>
    <row r="687" spans="1:11" ht="21" customHeight="1" x14ac:dyDescent="0.3">
      <c r="A687" s="189"/>
      <c r="B687" s="7"/>
      <c r="C687" s="8"/>
      <c r="D687" s="9"/>
      <c r="E687" s="9" t="s">
        <v>5</v>
      </c>
      <c r="F687" s="13" t="s">
        <v>14</v>
      </c>
      <c r="G687" s="196"/>
      <c r="H687" s="11" t="s">
        <v>48</v>
      </c>
      <c r="I687" s="193"/>
      <c r="J687" s="12"/>
      <c r="K687" s="47"/>
    </row>
    <row r="688" spans="1:11" ht="21" customHeight="1" x14ac:dyDescent="0.3">
      <c r="A688" s="189"/>
      <c r="B688" s="7"/>
      <c r="C688" s="8"/>
      <c r="D688" s="9"/>
      <c r="E688" s="9" t="s">
        <v>6</v>
      </c>
      <c r="F688" s="13" t="s">
        <v>14</v>
      </c>
      <c r="G688" s="196"/>
      <c r="H688" s="11" t="s">
        <v>617</v>
      </c>
      <c r="I688" s="193"/>
      <c r="J688" s="12"/>
      <c r="K688" s="47"/>
    </row>
    <row r="689" spans="1:11" ht="21" customHeight="1" x14ac:dyDescent="0.3">
      <c r="A689" s="189"/>
      <c r="B689" s="7"/>
      <c r="C689" s="8"/>
      <c r="D689" s="7"/>
      <c r="E689" s="9" t="s">
        <v>7</v>
      </c>
      <c r="F689" s="13" t="s">
        <v>14</v>
      </c>
      <c r="G689" s="196"/>
      <c r="H689" s="11" t="s">
        <v>63</v>
      </c>
      <c r="I689" s="193"/>
      <c r="J689" s="12"/>
      <c r="K689" s="47"/>
    </row>
    <row r="690" spans="1:11" ht="21" customHeight="1" thickBot="1" x14ac:dyDescent="0.35">
      <c r="A690" s="201"/>
      <c r="B690" s="34"/>
      <c r="C690" s="19"/>
      <c r="D690" s="20"/>
      <c r="E690" s="20" t="s">
        <v>72</v>
      </c>
      <c r="F690" s="65" t="s">
        <v>77</v>
      </c>
      <c r="G690" s="211"/>
      <c r="H690" s="11" t="s">
        <v>68</v>
      </c>
      <c r="I690" s="204"/>
      <c r="J690" s="23"/>
      <c r="K690" s="51"/>
    </row>
    <row r="691" spans="1:11" ht="21" customHeight="1" thickTop="1" x14ac:dyDescent="0.3">
      <c r="A691" s="52"/>
      <c r="B691" s="40"/>
      <c r="C691" s="25"/>
      <c r="D691" s="26"/>
      <c r="E691" s="26"/>
      <c r="F691" s="26"/>
      <c r="G691" s="26"/>
      <c r="H691" s="27"/>
      <c r="I691" s="26"/>
      <c r="J691" s="28"/>
      <c r="K691" s="53"/>
    </row>
    <row r="692" spans="1:11" ht="21" customHeight="1" x14ac:dyDescent="0.35">
      <c r="A692" s="188">
        <v>87</v>
      </c>
      <c r="B692" s="4">
        <v>44955</v>
      </c>
      <c r="C692" s="5" t="s">
        <v>104</v>
      </c>
      <c r="D692" s="46" t="s">
        <v>1183</v>
      </c>
      <c r="E692" s="9" t="s">
        <v>317</v>
      </c>
      <c r="F692" s="10"/>
      <c r="G692" s="206" t="s">
        <v>38</v>
      </c>
      <c r="H692" s="11"/>
      <c r="I692" s="203" t="s">
        <v>1175</v>
      </c>
      <c r="J692" s="17">
        <v>11902</v>
      </c>
      <c r="K692" s="50">
        <f>SUM(K684,J692)</f>
        <v>1769662</v>
      </c>
    </row>
    <row r="693" spans="1:11" ht="21" customHeight="1" x14ac:dyDescent="0.3">
      <c r="A693" s="189"/>
      <c r="B693" s="7"/>
      <c r="C693" s="8"/>
      <c r="D693" s="46" t="s">
        <v>762</v>
      </c>
      <c r="E693" s="9" t="s">
        <v>21</v>
      </c>
      <c r="F693" s="10" t="s">
        <v>12</v>
      </c>
      <c r="G693" s="212"/>
      <c r="H693" s="11" t="s">
        <v>28</v>
      </c>
      <c r="I693" s="193"/>
      <c r="J693" s="12"/>
      <c r="K693" s="47"/>
    </row>
    <row r="694" spans="1:11" ht="21" customHeight="1" x14ac:dyDescent="0.3">
      <c r="A694" s="189"/>
      <c r="B694" s="7"/>
      <c r="C694" s="8"/>
      <c r="D694" s="7"/>
      <c r="E694" s="9" t="s">
        <v>4</v>
      </c>
      <c r="F694" s="10" t="s">
        <v>12</v>
      </c>
      <c r="G694" s="212"/>
      <c r="H694" s="11" t="s">
        <v>57</v>
      </c>
      <c r="I694" s="193"/>
      <c r="J694" s="12"/>
      <c r="K694" s="47"/>
    </row>
    <row r="695" spans="1:11" ht="21" customHeight="1" x14ac:dyDescent="0.3">
      <c r="A695" s="189"/>
      <c r="B695" s="7"/>
      <c r="C695" s="8"/>
      <c r="D695" s="9"/>
      <c r="E695" s="9" t="s">
        <v>5</v>
      </c>
      <c r="F695" s="13" t="s">
        <v>14</v>
      </c>
      <c r="G695" s="212"/>
      <c r="H695" s="11" t="s">
        <v>28</v>
      </c>
      <c r="I695" s="193"/>
      <c r="J695" s="12"/>
      <c r="K695" s="47"/>
    </row>
    <row r="696" spans="1:11" ht="21" customHeight="1" x14ac:dyDescent="0.3">
      <c r="A696" s="189"/>
      <c r="B696" s="7"/>
      <c r="C696" s="8"/>
      <c r="D696" s="9"/>
      <c r="E696" s="9" t="s">
        <v>6</v>
      </c>
      <c r="F696" s="13" t="s">
        <v>14</v>
      </c>
      <c r="G696" s="212"/>
      <c r="H696" s="11" t="s">
        <v>65</v>
      </c>
      <c r="I696" s="193"/>
      <c r="J696" s="12"/>
      <c r="K696" s="47"/>
    </row>
    <row r="697" spans="1:11" ht="21" customHeight="1" x14ac:dyDescent="0.3">
      <c r="A697" s="189"/>
      <c r="B697" s="7"/>
      <c r="C697" s="8"/>
      <c r="D697" s="7"/>
      <c r="E697" s="9" t="s">
        <v>7</v>
      </c>
      <c r="F697" s="10" t="s">
        <v>12</v>
      </c>
      <c r="G697" s="212"/>
      <c r="H697" s="11" t="s">
        <v>28</v>
      </c>
      <c r="I697" s="193"/>
      <c r="J697" s="12"/>
      <c r="K697" s="47"/>
    </row>
    <row r="698" spans="1:11" ht="21" customHeight="1" thickBot="1" x14ac:dyDescent="0.35">
      <c r="A698" s="201"/>
      <c r="B698" s="34"/>
      <c r="C698" s="19"/>
      <c r="D698" s="20"/>
      <c r="E698" s="20" t="s">
        <v>72</v>
      </c>
      <c r="F698" s="13" t="s">
        <v>14</v>
      </c>
      <c r="G698" s="213"/>
      <c r="H698" s="11" t="s">
        <v>68</v>
      </c>
      <c r="I698" s="204"/>
      <c r="J698" s="23"/>
      <c r="K698" s="51"/>
    </row>
    <row r="699" spans="1:11" ht="21" customHeight="1" thickTop="1" x14ac:dyDescent="0.3">
      <c r="A699" s="52"/>
      <c r="B699" s="40"/>
      <c r="C699" s="25"/>
      <c r="D699" s="26"/>
      <c r="E699" s="26"/>
      <c r="F699" s="26"/>
      <c r="G699" s="26"/>
      <c r="H699" s="27"/>
      <c r="I699" s="26"/>
      <c r="J699" s="28"/>
      <c r="K699" s="53"/>
    </row>
    <row r="700" spans="1:11" ht="21" customHeight="1" x14ac:dyDescent="0.35">
      <c r="A700" s="188">
        <v>88</v>
      </c>
      <c r="B700" s="4">
        <v>44955</v>
      </c>
      <c r="C700" s="5" t="s">
        <v>35</v>
      </c>
      <c r="D700" s="46" t="s">
        <v>1196</v>
      </c>
      <c r="E700" s="9" t="s">
        <v>317</v>
      </c>
      <c r="F700" s="10"/>
      <c r="G700" s="205" t="s">
        <v>32</v>
      </c>
      <c r="H700" s="11"/>
      <c r="I700" s="203" t="s">
        <v>759</v>
      </c>
      <c r="J700" s="17">
        <v>42961</v>
      </c>
      <c r="K700" s="50">
        <f>SUM(K692,J700)</f>
        <v>1812623</v>
      </c>
    </row>
    <row r="701" spans="1:11" ht="21" customHeight="1" x14ac:dyDescent="0.3">
      <c r="A701" s="189"/>
      <c r="B701" s="7"/>
      <c r="C701" s="8"/>
      <c r="D701" s="46" t="s">
        <v>295</v>
      </c>
      <c r="E701" s="9" t="s">
        <v>21</v>
      </c>
      <c r="F701" s="10"/>
      <c r="G701" s="196"/>
      <c r="H701" s="11"/>
      <c r="I701" s="193"/>
      <c r="J701" s="12"/>
      <c r="K701" s="47"/>
    </row>
    <row r="702" spans="1:11" ht="21" customHeight="1" x14ac:dyDescent="0.3">
      <c r="A702" s="189"/>
      <c r="B702" s="7"/>
      <c r="C702" s="8"/>
      <c r="D702" s="7"/>
      <c r="E702" s="9" t="s">
        <v>4</v>
      </c>
      <c r="F702" s="10"/>
      <c r="G702" s="196"/>
      <c r="H702" s="11"/>
      <c r="I702" s="193"/>
      <c r="J702" s="12"/>
      <c r="K702" s="47"/>
    </row>
    <row r="703" spans="1:11" ht="21" customHeight="1" x14ac:dyDescent="0.3">
      <c r="A703" s="189"/>
      <c r="B703" s="7"/>
      <c r="C703" s="8"/>
      <c r="D703" s="9"/>
      <c r="E703" s="9" t="s">
        <v>5</v>
      </c>
      <c r="F703" s="13" t="s">
        <v>14</v>
      </c>
      <c r="G703" s="196"/>
      <c r="H703" s="11" t="s">
        <v>57</v>
      </c>
      <c r="I703" s="193"/>
      <c r="J703" s="12"/>
      <c r="K703" s="47"/>
    </row>
    <row r="704" spans="1:11" ht="21" customHeight="1" x14ac:dyDescent="0.3">
      <c r="A704" s="189"/>
      <c r="B704" s="7"/>
      <c r="C704" s="8"/>
      <c r="D704" s="9"/>
      <c r="E704" s="9" t="s">
        <v>6</v>
      </c>
      <c r="F704" s="13" t="s">
        <v>14</v>
      </c>
      <c r="G704" s="196"/>
      <c r="H704" s="11" t="s">
        <v>848</v>
      </c>
      <c r="I704" s="193"/>
      <c r="J704" s="12"/>
      <c r="K704" s="47"/>
    </row>
    <row r="705" spans="1:11" ht="21" customHeight="1" x14ac:dyDescent="0.3">
      <c r="A705" s="189"/>
      <c r="B705" s="7"/>
      <c r="C705" s="8"/>
      <c r="D705" s="7"/>
      <c r="E705" s="9" t="s">
        <v>7</v>
      </c>
      <c r="F705" s="13" t="s">
        <v>14</v>
      </c>
      <c r="G705" s="196"/>
      <c r="H705" s="11" t="s">
        <v>63</v>
      </c>
      <c r="I705" s="193"/>
      <c r="J705" s="12"/>
      <c r="K705" s="47"/>
    </row>
    <row r="706" spans="1:11" ht="21" customHeight="1" thickBot="1" x14ac:dyDescent="0.35">
      <c r="A706" s="201"/>
      <c r="B706" s="34"/>
      <c r="C706" s="19"/>
      <c r="D706" s="20"/>
      <c r="E706" s="20" t="s">
        <v>72</v>
      </c>
      <c r="F706" s="13" t="s">
        <v>14</v>
      </c>
      <c r="G706" s="211"/>
      <c r="H706" s="11" t="s">
        <v>55</v>
      </c>
      <c r="I706" s="204"/>
      <c r="J706" s="23"/>
      <c r="K706" s="51"/>
    </row>
    <row r="707" spans="1:11" ht="21" customHeight="1" thickTop="1" x14ac:dyDescent="0.3">
      <c r="A707" s="52"/>
      <c r="B707" s="40"/>
      <c r="C707" s="25"/>
      <c r="D707" s="26"/>
      <c r="E707" s="26"/>
      <c r="F707" s="26"/>
      <c r="G707" s="26"/>
      <c r="H707" s="27"/>
      <c r="I707" s="26"/>
      <c r="J707" s="28"/>
      <c r="K707" s="53"/>
    </row>
    <row r="708" spans="1:11" ht="21" customHeight="1" x14ac:dyDescent="0.35">
      <c r="A708" s="188">
        <v>89</v>
      </c>
      <c r="B708" s="4">
        <v>44955</v>
      </c>
      <c r="C708" s="5" t="s">
        <v>23</v>
      </c>
      <c r="D708" s="46" t="s">
        <v>1197</v>
      </c>
      <c r="E708" s="9" t="s">
        <v>317</v>
      </c>
      <c r="F708" s="10"/>
      <c r="G708" s="202" t="s">
        <v>43</v>
      </c>
      <c r="H708" s="11"/>
      <c r="I708" s="203" t="s">
        <v>1177</v>
      </c>
      <c r="J708" s="17">
        <v>946</v>
      </c>
      <c r="K708" s="50">
        <f>SUM(K700,J708)</f>
        <v>1813569</v>
      </c>
    </row>
    <row r="709" spans="1:11" ht="21" customHeight="1" x14ac:dyDescent="0.3">
      <c r="A709" s="189"/>
      <c r="B709" s="7"/>
      <c r="C709" s="8"/>
      <c r="D709" s="46" t="s">
        <v>1066</v>
      </c>
      <c r="E709" s="9" t="s">
        <v>21</v>
      </c>
      <c r="F709" s="10"/>
      <c r="G709" s="214"/>
      <c r="H709" s="11"/>
      <c r="I709" s="193"/>
      <c r="J709" s="12"/>
      <c r="K709" s="47"/>
    </row>
    <row r="710" spans="1:11" ht="21" customHeight="1" x14ac:dyDescent="0.3">
      <c r="A710" s="189"/>
      <c r="B710" s="7"/>
      <c r="C710" s="8"/>
      <c r="D710" s="7"/>
      <c r="E710" s="9" t="s">
        <v>4</v>
      </c>
      <c r="F710" s="10"/>
      <c r="G710" s="214"/>
      <c r="H710" s="11"/>
      <c r="I710" s="193"/>
      <c r="J710" s="12"/>
      <c r="K710" s="47"/>
    </row>
    <row r="711" spans="1:11" ht="21" customHeight="1" x14ac:dyDescent="0.3">
      <c r="A711" s="189"/>
      <c r="B711" s="7"/>
      <c r="C711" s="8"/>
      <c r="D711" s="9"/>
      <c r="E711" s="9" t="s">
        <v>5</v>
      </c>
      <c r="F711" s="10" t="s">
        <v>12</v>
      </c>
      <c r="G711" s="214"/>
      <c r="H711" s="11" t="s">
        <v>45</v>
      </c>
      <c r="I711" s="193"/>
      <c r="J711" s="12"/>
      <c r="K711" s="47"/>
    </row>
    <row r="712" spans="1:11" ht="21" customHeight="1" x14ac:dyDescent="0.3">
      <c r="A712" s="189"/>
      <c r="B712" s="7"/>
      <c r="C712" s="8"/>
      <c r="D712" s="9"/>
      <c r="E712" s="9" t="s">
        <v>6</v>
      </c>
      <c r="F712" s="10" t="s">
        <v>12</v>
      </c>
      <c r="G712" s="214"/>
      <c r="H712" s="11" t="s">
        <v>26</v>
      </c>
      <c r="I712" s="193"/>
      <c r="J712" s="12"/>
      <c r="K712" s="47"/>
    </row>
    <row r="713" spans="1:11" ht="21" customHeight="1" x14ac:dyDescent="0.3">
      <c r="A713" s="189"/>
      <c r="B713" s="7"/>
      <c r="C713" s="8"/>
      <c r="D713" s="7"/>
      <c r="E713" s="9" t="s">
        <v>7</v>
      </c>
      <c r="F713" s="10" t="s">
        <v>12</v>
      </c>
      <c r="G713" s="214"/>
      <c r="H713" s="11" t="s">
        <v>88</v>
      </c>
      <c r="I713" s="193"/>
      <c r="J713" s="12"/>
      <c r="K713" s="47"/>
    </row>
    <row r="714" spans="1:11" ht="21" customHeight="1" thickBot="1" x14ac:dyDescent="0.35">
      <c r="A714" s="201"/>
      <c r="B714" s="34"/>
      <c r="C714" s="19"/>
      <c r="D714" s="20"/>
      <c r="E714" s="20" t="s">
        <v>72</v>
      </c>
      <c r="F714" s="10" t="s">
        <v>12</v>
      </c>
      <c r="G714" s="214"/>
      <c r="H714" s="11" t="s">
        <v>55</v>
      </c>
      <c r="I714" s="204"/>
      <c r="J714" s="23"/>
      <c r="K714" s="51"/>
    </row>
    <row r="715" spans="1:11" ht="21" customHeight="1" thickTop="1" x14ac:dyDescent="0.3">
      <c r="A715" s="52"/>
      <c r="B715" s="40"/>
      <c r="C715" s="25"/>
      <c r="D715" s="26"/>
      <c r="E715" s="26"/>
      <c r="F715" s="26"/>
      <c r="G715" s="26"/>
      <c r="H715" s="27"/>
      <c r="I715" s="26"/>
      <c r="J715" s="28"/>
      <c r="K715" s="53"/>
    </row>
    <row r="716" spans="1:11" ht="21" customHeight="1" x14ac:dyDescent="0.35">
      <c r="A716" s="188">
        <v>90</v>
      </c>
      <c r="B716" s="4">
        <v>44956</v>
      </c>
      <c r="C716" s="5" t="s">
        <v>104</v>
      </c>
      <c r="D716" s="46" t="s">
        <v>1198</v>
      </c>
      <c r="E716" s="9" t="s">
        <v>317</v>
      </c>
      <c r="F716" s="10"/>
      <c r="G716" s="202" t="s">
        <v>43</v>
      </c>
      <c r="H716" s="11"/>
      <c r="I716" s="203" t="s">
        <v>1177</v>
      </c>
      <c r="J716" s="17">
        <v>5922</v>
      </c>
      <c r="K716" s="50">
        <f>SUM(K708,J716)</f>
        <v>1819491</v>
      </c>
    </row>
    <row r="717" spans="1:11" ht="21" customHeight="1" x14ac:dyDescent="0.3">
      <c r="A717" s="189"/>
      <c r="B717" s="7"/>
      <c r="C717" s="8"/>
      <c r="D717" s="46" t="s">
        <v>64</v>
      </c>
      <c r="E717" s="9" t="s">
        <v>21</v>
      </c>
      <c r="F717" s="13" t="s">
        <v>14</v>
      </c>
      <c r="G717" s="214"/>
      <c r="H717" s="11" t="s">
        <v>47</v>
      </c>
      <c r="I717" s="193"/>
      <c r="J717" s="12"/>
      <c r="K717" s="47"/>
    </row>
    <row r="718" spans="1:11" ht="21" customHeight="1" x14ac:dyDescent="0.3">
      <c r="A718" s="189"/>
      <c r="B718" s="7"/>
      <c r="C718" s="8"/>
      <c r="D718" s="7"/>
      <c r="E718" s="9" t="s">
        <v>4</v>
      </c>
      <c r="F718" s="10" t="s">
        <v>12</v>
      </c>
      <c r="G718" s="214"/>
      <c r="H718" s="11" t="s">
        <v>135</v>
      </c>
      <c r="I718" s="193"/>
      <c r="J718" s="12"/>
      <c r="K718" s="47"/>
    </row>
    <row r="719" spans="1:11" ht="21" customHeight="1" x14ac:dyDescent="0.3">
      <c r="A719" s="189"/>
      <c r="B719" s="7"/>
      <c r="C719" s="8"/>
      <c r="D719" s="9"/>
      <c r="E719" s="9" t="s">
        <v>5</v>
      </c>
      <c r="F719" s="13" t="s">
        <v>14</v>
      </c>
      <c r="G719" s="214"/>
      <c r="H719" s="11" t="s">
        <v>47</v>
      </c>
      <c r="I719" s="193"/>
      <c r="J719" s="12"/>
      <c r="K719" s="47"/>
    </row>
    <row r="720" spans="1:11" ht="21" customHeight="1" x14ac:dyDescent="0.3">
      <c r="A720" s="189"/>
      <c r="B720" s="7"/>
      <c r="C720" s="8"/>
      <c r="D720" s="9"/>
      <c r="E720" s="9" t="s">
        <v>6</v>
      </c>
      <c r="F720" s="10" t="s">
        <v>12</v>
      </c>
      <c r="G720" s="214"/>
      <c r="H720" s="11" t="s">
        <v>133</v>
      </c>
      <c r="I720" s="193"/>
      <c r="J720" s="12"/>
      <c r="K720" s="47"/>
    </row>
    <row r="721" spans="1:11" ht="21" customHeight="1" x14ac:dyDescent="0.3">
      <c r="A721" s="189"/>
      <c r="B721" s="7"/>
      <c r="C721" s="8"/>
      <c r="D721" s="7"/>
      <c r="E721" s="9" t="s">
        <v>7</v>
      </c>
      <c r="F721" s="10" t="s">
        <v>12</v>
      </c>
      <c r="G721" s="214"/>
      <c r="H721" s="11" t="s">
        <v>101</v>
      </c>
      <c r="I721" s="193"/>
      <c r="J721" s="12"/>
      <c r="K721" s="47"/>
    </row>
    <row r="722" spans="1:11" ht="21" customHeight="1" thickBot="1" x14ac:dyDescent="0.35">
      <c r="A722" s="201"/>
      <c r="B722" s="34"/>
      <c r="C722" s="19"/>
      <c r="D722" s="20"/>
      <c r="E722" s="20" t="s">
        <v>72</v>
      </c>
      <c r="F722" s="10" t="s">
        <v>12</v>
      </c>
      <c r="G722" s="214"/>
      <c r="H722" s="11" t="s">
        <v>68</v>
      </c>
      <c r="I722" s="204"/>
      <c r="J722" s="23"/>
      <c r="K722" s="51"/>
    </row>
    <row r="723" spans="1:11" ht="21" customHeight="1" thickTop="1" x14ac:dyDescent="0.3">
      <c r="A723" s="52"/>
      <c r="B723" s="40"/>
      <c r="C723" s="25"/>
      <c r="D723" s="26"/>
      <c r="E723" s="26"/>
      <c r="F723" s="26"/>
      <c r="G723" s="26"/>
      <c r="H723" s="27"/>
      <c r="I723" s="26"/>
      <c r="J723" s="28"/>
      <c r="K723" s="53"/>
    </row>
    <row r="724" spans="1:11" ht="21" customHeight="1" x14ac:dyDescent="0.35">
      <c r="A724" s="188">
        <v>91</v>
      </c>
      <c r="B724" s="4">
        <v>44956</v>
      </c>
      <c r="C724" s="5" t="s">
        <v>104</v>
      </c>
      <c r="D724" s="46" t="s">
        <v>1199</v>
      </c>
      <c r="E724" s="9" t="s">
        <v>317</v>
      </c>
      <c r="F724" s="10" t="s">
        <v>12</v>
      </c>
      <c r="G724" s="202" t="s">
        <v>43</v>
      </c>
      <c r="H724" s="11" t="s">
        <v>16</v>
      </c>
      <c r="I724" s="203" t="s">
        <v>1175</v>
      </c>
      <c r="J724" s="17">
        <v>5336</v>
      </c>
      <c r="K724" s="50">
        <f>SUM(K716,J724)</f>
        <v>1824827</v>
      </c>
    </row>
    <row r="725" spans="1:11" ht="21" customHeight="1" x14ac:dyDescent="0.3">
      <c r="A725" s="189"/>
      <c r="B725" s="7"/>
      <c r="C725" s="8"/>
      <c r="D725" s="46" t="s">
        <v>1200</v>
      </c>
      <c r="E725" s="9" t="s">
        <v>21</v>
      </c>
      <c r="F725" s="10" t="s">
        <v>12</v>
      </c>
      <c r="G725" s="214"/>
      <c r="H725" s="11" t="s">
        <v>65</v>
      </c>
      <c r="I725" s="193"/>
      <c r="J725" s="12"/>
      <c r="K725" s="47"/>
    </row>
    <row r="726" spans="1:11" ht="21" customHeight="1" x14ac:dyDescent="0.3">
      <c r="A726" s="189"/>
      <c r="B726" s="7"/>
      <c r="C726" s="8"/>
      <c r="D726" s="7"/>
      <c r="E726" s="9" t="s">
        <v>4</v>
      </c>
      <c r="F726" s="13" t="s">
        <v>14</v>
      </c>
      <c r="G726" s="214"/>
      <c r="H726" s="11" t="s">
        <v>16</v>
      </c>
      <c r="I726" s="193"/>
      <c r="J726" s="12"/>
      <c r="K726" s="47"/>
    </row>
    <row r="727" spans="1:11" ht="21" customHeight="1" x14ac:dyDescent="0.3">
      <c r="A727" s="189"/>
      <c r="B727" s="7"/>
      <c r="C727" s="8"/>
      <c r="D727" s="9"/>
      <c r="E727" s="9" t="s">
        <v>5</v>
      </c>
      <c r="F727" s="10" t="s">
        <v>12</v>
      </c>
      <c r="G727" s="214"/>
      <c r="H727" s="11" t="s">
        <v>88</v>
      </c>
      <c r="I727" s="193"/>
      <c r="J727" s="12"/>
      <c r="K727" s="47"/>
    </row>
    <row r="728" spans="1:11" ht="21" customHeight="1" x14ac:dyDescent="0.3">
      <c r="A728" s="189"/>
      <c r="B728" s="7"/>
      <c r="C728" s="8"/>
      <c r="D728" s="9"/>
      <c r="E728" s="9" t="s">
        <v>6</v>
      </c>
      <c r="F728" s="10" t="s">
        <v>12</v>
      </c>
      <c r="G728" s="214"/>
      <c r="H728" s="11" t="s">
        <v>86</v>
      </c>
      <c r="I728" s="193"/>
      <c r="J728" s="12"/>
      <c r="K728" s="47"/>
    </row>
    <row r="729" spans="1:11" ht="21" customHeight="1" x14ac:dyDescent="0.3">
      <c r="A729" s="189"/>
      <c r="B729" s="7"/>
      <c r="C729" s="8"/>
      <c r="D729" s="7"/>
      <c r="E729" s="9" t="s">
        <v>7</v>
      </c>
      <c r="F729" s="13" t="s">
        <v>14</v>
      </c>
      <c r="G729" s="214"/>
      <c r="H729" s="11" t="s">
        <v>88</v>
      </c>
      <c r="I729" s="193"/>
      <c r="J729" s="12"/>
      <c r="K729" s="47"/>
    </row>
    <row r="730" spans="1:11" ht="21" customHeight="1" thickBot="1" x14ac:dyDescent="0.35">
      <c r="A730" s="201"/>
      <c r="B730" s="34"/>
      <c r="C730" s="19"/>
      <c r="D730" s="20"/>
      <c r="E730" s="20" t="s">
        <v>72</v>
      </c>
      <c r="F730" s="10" t="s">
        <v>12</v>
      </c>
      <c r="G730" s="214"/>
      <c r="H730" s="11" t="s">
        <v>55</v>
      </c>
      <c r="I730" s="204"/>
      <c r="J730" s="23"/>
      <c r="K730" s="51"/>
    </row>
    <row r="731" spans="1:11" ht="21" customHeight="1" thickTop="1" x14ac:dyDescent="0.3">
      <c r="A731" s="52"/>
      <c r="B731" s="40"/>
      <c r="C731" s="25"/>
      <c r="D731" s="26"/>
      <c r="E731" s="26"/>
      <c r="F731" s="26"/>
      <c r="G731" s="26"/>
      <c r="H731" s="27"/>
      <c r="I731" s="26"/>
      <c r="J731" s="28"/>
      <c r="K731" s="53"/>
    </row>
    <row r="732" spans="1:11" ht="21" customHeight="1" x14ac:dyDescent="0.35">
      <c r="A732" s="188">
        <v>92</v>
      </c>
      <c r="B732" s="4">
        <v>44956</v>
      </c>
      <c r="C732" s="5" t="s">
        <v>35</v>
      </c>
      <c r="D732" s="46" t="s">
        <v>1201</v>
      </c>
      <c r="E732" s="9" t="s">
        <v>317</v>
      </c>
      <c r="F732" s="10"/>
      <c r="G732" s="205" t="s">
        <v>32</v>
      </c>
      <c r="H732" s="11"/>
      <c r="I732" s="203" t="s">
        <v>18</v>
      </c>
      <c r="J732" s="17">
        <v>22902</v>
      </c>
      <c r="K732" s="50">
        <f>SUM(K724,J732)</f>
        <v>1847729</v>
      </c>
    </row>
    <row r="733" spans="1:11" ht="21" customHeight="1" x14ac:dyDescent="0.3">
      <c r="A733" s="189"/>
      <c r="B733" s="7"/>
      <c r="C733" s="8"/>
      <c r="D733" s="46" t="s">
        <v>450</v>
      </c>
      <c r="E733" s="9" t="s">
        <v>21</v>
      </c>
      <c r="F733" s="10"/>
      <c r="G733" s="196"/>
      <c r="H733" s="11"/>
      <c r="I733" s="193"/>
      <c r="J733" s="12"/>
      <c r="K733" s="47"/>
    </row>
    <row r="734" spans="1:11" ht="21" customHeight="1" x14ac:dyDescent="0.3">
      <c r="A734" s="189"/>
      <c r="B734" s="7"/>
      <c r="C734" s="8"/>
      <c r="D734" s="7"/>
      <c r="E734" s="9" t="s">
        <v>4</v>
      </c>
      <c r="F734" s="10" t="s">
        <v>12</v>
      </c>
      <c r="G734" s="196"/>
      <c r="H734" s="11" t="s">
        <v>26</v>
      </c>
      <c r="I734" s="193"/>
      <c r="J734" s="12"/>
      <c r="K734" s="47"/>
    </row>
    <row r="735" spans="1:11" ht="21" customHeight="1" x14ac:dyDescent="0.3">
      <c r="A735" s="189"/>
      <c r="B735" s="7"/>
      <c r="C735" s="8"/>
      <c r="D735" s="9"/>
      <c r="E735" s="9" t="s">
        <v>5</v>
      </c>
      <c r="F735" s="13" t="s">
        <v>14</v>
      </c>
      <c r="G735" s="196"/>
      <c r="H735" s="11" t="s">
        <v>135</v>
      </c>
      <c r="I735" s="193"/>
      <c r="J735" s="12"/>
      <c r="K735" s="47"/>
    </row>
    <row r="736" spans="1:11" ht="21" customHeight="1" x14ac:dyDescent="0.3">
      <c r="A736" s="189"/>
      <c r="B736" s="7"/>
      <c r="C736" s="8"/>
      <c r="D736" s="9"/>
      <c r="E736" s="9" t="s">
        <v>6</v>
      </c>
      <c r="F736" s="10" t="s">
        <v>12</v>
      </c>
      <c r="G736" s="196"/>
      <c r="H736" s="11" t="s">
        <v>16</v>
      </c>
      <c r="I736" s="193"/>
      <c r="J736" s="12"/>
      <c r="K736" s="47"/>
    </row>
    <row r="737" spans="1:11" ht="21" customHeight="1" x14ac:dyDescent="0.3">
      <c r="A737" s="189"/>
      <c r="B737" s="7"/>
      <c r="C737" s="8"/>
      <c r="D737" s="7"/>
      <c r="E737" s="9" t="s">
        <v>7</v>
      </c>
      <c r="F737" s="13" t="s">
        <v>14</v>
      </c>
      <c r="G737" s="196"/>
      <c r="H737" s="11" t="s">
        <v>135</v>
      </c>
      <c r="I737" s="193"/>
      <c r="J737" s="12"/>
      <c r="K737" s="47"/>
    </row>
    <row r="738" spans="1:11" ht="21" customHeight="1" thickBot="1" x14ac:dyDescent="0.35">
      <c r="A738" s="201"/>
      <c r="B738" s="34"/>
      <c r="C738" s="19"/>
      <c r="D738" s="20"/>
      <c r="E738" s="20" t="s">
        <v>72</v>
      </c>
      <c r="F738" s="13" t="s">
        <v>14</v>
      </c>
      <c r="G738" s="211"/>
      <c r="H738" s="11" t="s">
        <v>68</v>
      </c>
      <c r="I738" s="204"/>
      <c r="J738" s="23"/>
      <c r="K738" s="51"/>
    </row>
    <row r="739" spans="1:11" ht="21" customHeight="1" thickTop="1" x14ac:dyDescent="0.3">
      <c r="A739" s="52"/>
      <c r="B739" s="40"/>
      <c r="C739" s="25"/>
      <c r="D739" s="26"/>
      <c r="E739" s="26"/>
      <c r="F739" s="26"/>
      <c r="G739" s="26"/>
      <c r="H739" s="27"/>
      <c r="I739" s="26"/>
      <c r="J739" s="28"/>
      <c r="K739" s="53"/>
    </row>
    <row r="740" spans="1:11" ht="21" customHeight="1" x14ac:dyDescent="0.35">
      <c r="A740" s="188">
        <v>93</v>
      </c>
      <c r="B740" s="4">
        <v>44957</v>
      </c>
      <c r="C740" s="5" t="s">
        <v>104</v>
      </c>
      <c r="D740" s="46" t="s">
        <v>1202</v>
      </c>
      <c r="E740" s="9" t="s">
        <v>317</v>
      </c>
      <c r="F740" s="10"/>
      <c r="G740" s="205" t="s">
        <v>32</v>
      </c>
      <c r="H740" s="11"/>
      <c r="I740" s="203" t="s">
        <v>938</v>
      </c>
      <c r="J740" s="17">
        <v>41487</v>
      </c>
      <c r="K740" s="50">
        <f>SUM(K732,J740)</f>
        <v>1889216</v>
      </c>
    </row>
    <row r="741" spans="1:11" ht="21" customHeight="1" x14ac:dyDescent="0.3">
      <c r="A741" s="189"/>
      <c r="B741" s="7"/>
      <c r="C741" s="8"/>
      <c r="D741" s="46" t="s">
        <v>553</v>
      </c>
      <c r="E741" s="9" t="s">
        <v>21</v>
      </c>
      <c r="F741" s="10"/>
      <c r="G741" s="196"/>
      <c r="H741" s="11"/>
      <c r="I741" s="193"/>
      <c r="J741" s="12"/>
      <c r="K741" s="47"/>
    </row>
    <row r="742" spans="1:11" ht="21" customHeight="1" x14ac:dyDescent="0.3">
      <c r="A742" s="189"/>
      <c r="B742" s="7"/>
      <c r="C742" s="8"/>
      <c r="D742" s="7"/>
      <c r="E742" s="9" t="s">
        <v>4</v>
      </c>
      <c r="F742" s="13" t="s">
        <v>14</v>
      </c>
      <c r="G742" s="196"/>
      <c r="H742" s="11" t="s">
        <v>617</v>
      </c>
      <c r="I742" s="193"/>
      <c r="J742" s="12"/>
      <c r="K742" s="47"/>
    </row>
    <row r="743" spans="1:11" ht="21" customHeight="1" x14ac:dyDescent="0.3">
      <c r="A743" s="189"/>
      <c r="B743" s="7"/>
      <c r="C743" s="8"/>
      <c r="D743" s="9"/>
      <c r="E743" s="9" t="s">
        <v>5</v>
      </c>
      <c r="F743" s="13" t="s">
        <v>14</v>
      </c>
      <c r="G743" s="196"/>
      <c r="H743" s="11" t="s">
        <v>13</v>
      </c>
      <c r="I743" s="193"/>
      <c r="J743" s="12"/>
      <c r="K743" s="47"/>
    </row>
    <row r="744" spans="1:11" ht="21" customHeight="1" x14ac:dyDescent="0.3">
      <c r="A744" s="189"/>
      <c r="B744" s="7"/>
      <c r="C744" s="8"/>
      <c r="D744" s="9"/>
      <c r="E744" s="9" t="s">
        <v>6</v>
      </c>
      <c r="F744" s="13" t="s">
        <v>14</v>
      </c>
      <c r="G744" s="196"/>
      <c r="H744" s="11" t="s">
        <v>56</v>
      </c>
      <c r="I744" s="193"/>
      <c r="J744" s="12"/>
      <c r="K744" s="47"/>
    </row>
    <row r="745" spans="1:11" ht="21" customHeight="1" x14ac:dyDescent="0.3">
      <c r="A745" s="189"/>
      <c r="B745" s="7"/>
      <c r="C745" s="8"/>
      <c r="D745" s="7"/>
      <c r="E745" s="9" t="s">
        <v>7</v>
      </c>
      <c r="F745" s="13" t="s">
        <v>14</v>
      </c>
      <c r="G745" s="196"/>
      <c r="H745" s="11" t="s">
        <v>33</v>
      </c>
      <c r="I745" s="193"/>
      <c r="J745" s="12"/>
      <c r="K745" s="47"/>
    </row>
    <row r="746" spans="1:11" ht="21" customHeight="1" thickBot="1" x14ac:dyDescent="0.35">
      <c r="A746" s="201"/>
      <c r="B746" s="34"/>
      <c r="C746" s="19"/>
      <c r="D746" s="20"/>
      <c r="E746" s="20" t="s">
        <v>72</v>
      </c>
      <c r="F746" s="10" t="s">
        <v>12</v>
      </c>
      <c r="G746" s="211"/>
      <c r="H746" s="11" t="s">
        <v>68</v>
      </c>
      <c r="I746" s="204"/>
      <c r="J746" s="23"/>
      <c r="K746" s="51"/>
    </row>
    <row r="747" spans="1:11" ht="21" customHeight="1" thickTop="1" x14ac:dyDescent="0.3">
      <c r="A747" s="52"/>
      <c r="B747" s="40"/>
      <c r="C747" s="25"/>
      <c r="D747" s="26"/>
      <c r="E747" s="26"/>
      <c r="F747" s="26"/>
      <c r="G747" s="26"/>
      <c r="H747" s="27"/>
      <c r="I747" s="26"/>
      <c r="J747" s="28"/>
      <c r="K747" s="53"/>
    </row>
    <row r="748" spans="1:11" ht="21" customHeight="1" x14ac:dyDescent="0.35">
      <c r="A748" s="188">
        <v>94</v>
      </c>
      <c r="B748" s="4">
        <v>44957</v>
      </c>
      <c r="C748" s="5" t="s">
        <v>23</v>
      </c>
      <c r="D748" s="46" t="s">
        <v>1203</v>
      </c>
      <c r="E748" s="9" t="s">
        <v>317</v>
      </c>
      <c r="F748" s="10"/>
      <c r="G748" s="202" t="s">
        <v>43</v>
      </c>
      <c r="H748" s="11"/>
      <c r="I748" s="203" t="s">
        <v>18</v>
      </c>
      <c r="J748" s="17">
        <v>6034</v>
      </c>
      <c r="K748" s="50">
        <f>SUM(K740,J748)</f>
        <v>1895250</v>
      </c>
    </row>
    <row r="749" spans="1:11" ht="21" customHeight="1" x14ac:dyDescent="0.3">
      <c r="A749" s="189"/>
      <c r="B749" s="7"/>
      <c r="C749" s="8"/>
      <c r="D749" s="46" t="s">
        <v>749</v>
      </c>
      <c r="E749" s="9" t="s">
        <v>21</v>
      </c>
      <c r="F749" s="10"/>
      <c r="G749" s="214"/>
      <c r="H749" s="11"/>
      <c r="I749" s="193"/>
      <c r="J749" s="12"/>
      <c r="K749" s="47"/>
    </row>
    <row r="750" spans="1:11" ht="21" customHeight="1" x14ac:dyDescent="0.3">
      <c r="A750" s="189"/>
      <c r="B750" s="7"/>
      <c r="C750" s="8"/>
      <c r="D750" s="7"/>
      <c r="E750" s="9" t="s">
        <v>4</v>
      </c>
      <c r="F750" s="13" t="s">
        <v>14</v>
      </c>
      <c r="G750" s="214"/>
      <c r="H750" s="11" t="s">
        <v>26</v>
      </c>
      <c r="I750" s="193"/>
      <c r="J750" s="12"/>
      <c r="K750" s="47"/>
    </row>
    <row r="751" spans="1:11" ht="21" customHeight="1" x14ac:dyDescent="0.3">
      <c r="A751" s="189"/>
      <c r="B751" s="7"/>
      <c r="C751" s="8"/>
      <c r="D751" s="9"/>
      <c r="E751" s="9" t="s">
        <v>5</v>
      </c>
      <c r="F751" s="10" t="s">
        <v>12</v>
      </c>
      <c r="G751" s="214"/>
      <c r="H751" s="11" t="s">
        <v>88</v>
      </c>
      <c r="I751" s="193"/>
      <c r="J751" s="12"/>
      <c r="K751" s="47"/>
    </row>
    <row r="752" spans="1:11" ht="21" customHeight="1" x14ac:dyDescent="0.3">
      <c r="A752" s="189"/>
      <c r="B752" s="7"/>
      <c r="C752" s="8"/>
      <c r="D752" s="9"/>
      <c r="E752" s="9" t="s">
        <v>6</v>
      </c>
      <c r="F752" s="13" t="s">
        <v>14</v>
      </c>
      <c r="G752" s="214"/>
      <c r="H752" s="11" t="s">
        <v>16</v>
      </c>
      <c r="I752" s="193"/>
      <c r="J752" s="12"/>
      <c r="K752" s="47"/>
    </row>
    <row r="753" spans="1:11" ht="21" customHeight="1" x14ac:dyDescent="0.3">
      <c r="A753" s="189"/>
      <c r="B753" s="7"/>
      <c r="C753" s="8"/>
      <c r="D753" s="7"/>
      <c r="E753" s="9" t="s">
        <v>7</v>
      </c>
      <c r="F753" s="10" t="s">
        <v>12</v>
      </c>
      <c r="G753" s="214"/>
      <c r="H753" s="11" t="s">
        <v>65</v>
      </c>
      <c r="I753" s="193"/>
      <c r="J753" s="12"/>
      <c r="K753" s="47"/>
    </row>
    <row r="754" spans="1:11" ht="21" customHeight="1" thickBot="1" x14ac:dyDescent="0.35">
      <c r="A754" s="201"/>
      <c r="B754" s="34"/>
      <c r="C754" s="19"/>
      <c r="D754" s="20"/>
      <c r="E754" s="20" t="s">
        <v>72</v>
      </c>
      <c r="F754" s="10" t="s">
        <v>12</v>
      </c>
      <c r="G754" s="214"/>
      <c r="H754" s="11" t="s">
        <v>55</v>
      </c>
      <c r="I754" s="204"/>
      <c r="J754" s="23"/>
      <c r="K754" s="51"/>
    </row>
    <row r="755" spans="1:11" ht="21" customHeight="1" thickTop="1" x14ac:dyDescent="0.3">
      <c r="A755" s="52"/>
      <c r="B755" s="40"/>
      <c r="C755" s="25"/>
      <c r="D755" s="26"/>
      <c r="E755" s="26"/>
      <c r="F755" s="26"/>
      <c r="G755" s="26"/>
      <c r="H755" s="27"/>
      <c r="I755" s="26"/>
      <c r="J755" s="28"/>
      <c r="K755" s="53"/>
    </row>
    <row r="756" spans="1:11" ht="21" customHeight="1" x14ac:dyDescent="0.3">
      <c r="B756" s="66"/>
      <c r="C756" s="67"/>
      <c r="D756" s="68"/>
      <c r="E756" s="68"/>
      <c r="F756" s="68"/>
      <c r="G756" s="68"/>
      <c r="H756" s="69"/>
      <c r="I756" s="68"/>
      <c r="J756" s="70"/>
    </row>
    <row r="757" spans="1:11" ht="15.75" thickBot="1" x14ac:dyDescent="0.3"/>
    <row r="758" spans="1:11" ht="19.5" x14ac:dyDescent="0.3">
      <c r="A758" s="222" t="s">
        <v>1348</v>
      </c>
      <c r="B758" s="223"/>
      <c r="C758" s="223"/>
      <c r="D758" s="86" t="s">
        <v>892</v>
      </c>
      <c r="E758" s="77">
        <f>J778</f>
        <v>94</v>
      </c>
      <c r="F758" s="80">
        <v>1</v>
      </c>
    </row>
    <row r="759" spans="1:11" ht="19.5" x14ac:dyDescent="0.3">
      <c r="A759" s="224"/>
      <c r="B759" s="225"/>
      <c r="C759" s="225"/>
      <c r="D759" s="84" t="s">
        <v>893</v>
      </c>
      <c r="E759" s="78">
        <f>G778</f>
        <v>43</v>
      </c>
      <c r="F759" s="81">
        <f>AVERAGE(E759*F758)/E758</f>
        <v>0.45744680851063829</v>
      </c>
    </row>
    <row r="760" spans="1:11" ht="19.5" x14ac:dyDescent="0.3">
      <c r="A760" s="224"/>
      <c r="B760" s="225"/>
      <c r="C760" s="225"/>
      <c r="D760" s="83" t="s">
        <v>894</v>
      </c>
      <c r="E760" s="78">
        <f>H778</f>
        <v>37</v>
      </c>
      <c r="F760" s="81">
        <f t="shared" ref="F760:F761" si="0">AVERAGE(E760*F759)/E759</f>
        <v>0.39361702127659576</v>
      </c>
    </row>
    <row r="761" spans="1:11" ht="19.5" x14ac:dyDescent="0.3">
      <c r="A761" s="224"/>
      <c r="B761" s="225"/>
      <c r="C761" s="225"/>
      <c r="D761" s="126" t="s">
        <v>896</v>
      </c>
      <c r="E761" s="78">
        <f>I778</f>
        <v>14</v>
      </c>
      <c r="F761" s="81">
        <f t="shared" si="0"/>
        <v>0.14893617021276595</v>
      </c>
    </row>
    <row r="762" spans="1:11" ht="20.25" thickBot="1" x14ac:dyDescent="0.35">
      <c r="A762" s="226"/>
      <c r="B762" s="227"/>
      <c r="C762" s="227"/>
      <c r="D762" s="128" t="s">
        <v>1059</v>
      </c>
      <c r="E762" s="127">
        <f>K748</f>
        <v>1895250</v>
      </c>
      <c r="F762" s="82"/>
      <c r="G762" s="1" t="s">
        <v>1204</v>
      </c>
    </row>
    <row r="765" spans="1:11" ht="18.75" x14ac:dyDescent="0.3">
      <c r="F765" s="89" t="s">
        <v>838</v>
      </c>
      <c r="G765" s="90" t="s">
        <v>839</v>
      </c>
      <c r="H765" s="91" t="s">
        <v>840</v>
      </c>
      <c r="I765" s="92" t="s">
        <v>38</v>
      </c>
      <c r="J765" s="93" t="s">
        <v>841</v>
      </c>
    </row>
    <row r="766" spans="1:11" ht="18.75" x14ac:dyDescent="0.3">
      <c r="F766" s="94" t="s">
        <v>18</v>
      </c>
      <c r="G766" s="9">
        <v>9</v>
      </c>
      <c r="H766" s="9">
        <v>12</v>
      </c>
      <c r="I766" s="9">
        <v>1</v>
      </c>
      <c r="J766" s="9">
        <f>SUM(G766:I766)</f>
        <v>22</v>
      </c>
    </row>
    <row r="767" spans="1:11" ht="18.75" x14ac:dyDescent="0.3">
      <c r="F767" s="94" t="s">
        <v>759</v>
      </c>
      <c r="G767" s="9">
        <v>14</v>
      </c>
      <c r="H767" s="9">
        <v>6</v>
      </c>
      <c r="I767" s="9">
        <v>1</v>
      </c>
      <c r="J767" s="9">
        <f t="shared" ref="J767:J776" si="1">SUM(G767:I767)</f>
        <v>21</v>
      </c>
    </row>
    <row r="768" spans="1:11" ht="18.75" x14ac:dyDescent="0.3">
      <c r="F768" s="94" t="s">
        <v>690</v>
      </c>
      <c r="G768" s="9">
        <v>0</v>
      </c>
      <c r="H768" s="9">
        <v>0</v>
      </c>
      <c r="I768" s="9">
        <v>1</v>
      </c>
      <c r="J768" s="9">
        <f t="shared" si="1"/>
        <v>1</v>
      </c>
    </row>
    <row r="769" spans="6:10" ht="18.75" x14ac:dyDescent="0.3">
      <c r="F769" s="94" t="s">
        <v>938</v>
      </c>
      <c r="G769" s="9">
        <v>9</v>
      </c>
      <c r="H769" s="9">
        <v>4</v>
      </c>
      <c r="I769" s="9">
        <v>5</v>
      </c>
      <c r="J769" s="9">
        <f t="shared" si="1"/>
        <v>18</v>
      </c>
    </row>
    <row r="770" spans="6:10" ht="18.75" x14ac:dyDescent="0.3">
      <c r="F770" s="94" t="s">
        <v>942</v>
      </c>
      <c r="G770" s="9">
        <v>0</v>
      </c>
      <c r="H770" s="9">
        <v>0</v>
      </c>
      <c r="I770" s="9">
        <v>0</v>
      </c>
      <c r="J770" s="9">
        <f t="shared" si="1"/>
        <v>0</v>
      </c>
    </row>
    <row r="771" spans="6:10" ht="18.75" x14ac:dyDescent="0.3">
      <c r="F771" s="94" t="s">
        <v>1003</v>
      </c>
      <c r="G771" s="9">
        <v>2</v>
      </c>
      <c r="H771" s="9">
        <v>4</v>
      </c>
      <c r="I771" s="9">
        <v>1</v>
      </c>
      <c r="J771" s="9">
        <f t="shared" si="1"/>
        <v>7</v>
      </c>
    </row>
    <row r="772" spans="6:10" ht="18.75" x14ac:dyDescent="0.3">
      <c r="F772" s="94" t="s">
        <v>629</v>
      </c>
      <c r="G772" s="9">
        <v>5</v>
      </c>
      <c r="H772" s="9">
        <v>1</v>
      </c>
      <c r="I772" s="9">
        <v>1</v>
      </c>
      <c r="J772" s="9">
        <f t="shared" si="1"/>
        <v>7</v>
      </c>
    </row>
    <row r="773" spans="6:10" ht="18.75" x14ac:dyDescent="0.3">
      <c r="F773" s="94" t="s">
        <v>1031</v>
      </c>
      <c r="G773" s="9">
        <v>2</v>
      </c>
      <c r="H773" s="9">
        <v>4</v>
      </c>
      <c r="I773" s="9">
        <v>2</v>
      </c>
      <c r="J773" s="9">
        <f t="shared" si="1"/>
        <v>8</v>
      </c>
    </row>
    <row r="774" spans="6:10" ht="18.75" x14ac:dyDescent="0.3">
      <c r="F774" s="94" t="s">
        <v>421</v>
      </c>
      <c r="G774" s="9">
        <v>0</v>
      </c>
      <c r="H774" s="9">
        <v>0</v>
      </c>
      <c r="I774" s="9">
        <v>1</v>
      </c>
      <c r="J774" s="9">
        <f t="shared" si="1"/>
        <v>1</v>
      </c>
    </row>
    <row r="775" spans="6:10" ht="18.75" x14ac:dyDescent="0.3">
      <c r="F775" s="94" t="s">
        <v>1177</v>
      </c>
      <c r="G775" s="9">
        <v>1</v>
      </c>
      <c r="H775" s="9">
        <v>3</v>
      </c>
      <c r="I775" s="9">
        <v>1</v>
      </c>
      <c r="J775" s="9">
        <f t="shared" si="1"/>
        <v>5</v>
      </c>
    </row>
    <row r="776" spans="6:10" ht="18.75" x14ac:dyDescent="0.3">
      <c r="F776" s="135" t="s">
        <v>1098</v>
      </c>
      <c r="G776" s="9">
        <v>1</v>
      </c>
      <c r="H776" s="9">
        <v>3</v>
      </c>
      <c r="I776" s="9">
        <v>0</v>
      </c>
      <c r="J776" s="9">
        <f t="shared" si="1"/>
        <v>4</v>
      </c>
    </row>
    <row r="777" spans="6:10" ht="18.75" x14ac:dyDescent="0.3">
      <c r="F777" s="9"/>
      <c r="G777" s="9"/>
      <c r="H777" s="9"/>
      <c r="I777" s="9"/>
      <c r="J777" s="87"/>
    </row>
    <row r="778" spans="6:10" ht="18.75" x14ac:dyDescent="0.3">
      <c r="F778" s="95" t="s">
        <v>703</v>
      </c>
      <c r="G778" s="88">
        <f>SUM(G766:G777)</f>
        <v>43</v>
      </c>
      <c r="H778" s="88">
        <f>SUM(H766:H777)</f>
        <v>37</v>
      </c>
      <c r="I778" s="88">
        <f>SUM(I766:I777)</f>
        <v>14</v>
      </c>
      <c r="J778" s="88">
        <f>SUM(J766:J777)</f>
        <v>94</v>
      </c>
    </row>
  </sheetData>
  <mergeCells count="284">
    <mergeCell ref="A732:A738"/>
    <mergeCell ref="G732:G738"/>
    <mergeCell ref="I732:I738"/>
    <mergeCell ref="A740:A746"/>
    <mergeCell ref="G740:G746"/>
    <mergeCell ref="I740:I746"/>
    <mergeCell ref="A748:A754"/>
    <mergeCell ref="G748:G754"/>
    <mergeCell ref="I748:I754"/>
    <mergeCell ref="A708:A714"/>
    <mergeCell ref="G708:G714"/>
    <mergeCell ref="I708:I714"/>
    <mergeCell ref="A716:A722"/>
    <mergeCell ref="G716:G722"/>
    <mergeCell ref="I716:I722"/>
    <mergeCell ref="A724:A730"/>
    <mergeCell ref="G724:G730"/>
    <mergeCell ref="I724:I730"/>
    <mergeCell ref="A684:A690"/>
    <mergeCell ref="G684:G690"/>
    <mergeCell ref="I684:I690"/>
    <mergeCell ref="A692:A698"/>
    <mergeCell ref="G692:G698"/>
    <mergeCell ref="I692:I698"/>
    <mergeCell ref="A700:A706"/>
    <mergeCell ref="G700:G706"/>
    <mergeCell ref="I700:I706"/>
    <mergeCell ref="A660:A666"/>
    <mergeCell ref="G660:G666"/>
    <mergeCell ref="I660:I666"/>
    <mergeCell ref="A668:A674"/>
    <mergeCell ref="G668:G674"/>
    <mergeCell ref="I668:I674"/>
    <mergeCell ref="A676:A682"/>
    <mergeCell ref="G676:G682"/>
    <mergeCell ref="I676:I682"/>
    <mergeCell ref="A636:A642"/>
    <mergeCell ref="G636:G642"/>
    <mergeCell ref="I636:I642"/>
    <mergeCell ref="A644:A650"/>
    <mergeCell ref="G644:G650"/>
    <mergeCell ref="I644:I650"/>
    <mergeCell ref="A652:A658"/>
    <mergeCell ref="G652:G658"/>
    <mergeCell ref="I652:I658"/>
    <mergeCell ref="A612:A618"/>
    <mergeCell ref="G612:G618"/>
    <mergeCell ref="I612:I618"/>
    <mergeCell ref="A620:A626"/>
    <mergeCell ref="G620:G626"/>
    <mergeCell ref="I620:I626"/>
    <mergeCell ref="A628:A634"/>
    <mergeCell ref="G628:G634"/>
    <mergeCell ref="I628:I634"/>
    <mergeCell ref="A588:A594"/>
    <mergeCell ref="G588:G594"/>
    <mergeCell ref="I588:I594"/>
    <mergeCell ref="A596:A602"/>
    <mergeCell ref="G596:G602"/>
    <mergeCell ref="I596:I602"/>
    <mergeCell ref="A604:A610"/>
    <mergeCell ref="G604:G610"/>
    <mergeCell ref="I604:I610"/>
    <mergeCell ref="A436:A442"/>
    <mergeCell ref="G436:G442"/>
    <mergeCell ref="I436:I442"/>
    <mergeCell ref="A444:A450"/>
    <mergeCell ref="G444:G450"/>
    <mergeCell ref="I444:I450"/>
    <mergeCell ref="A412:A418"/>
    <mergeCell ref="G412:G418"/>
    <mergeCell ref="I412:I418"/>
    <mergeCell ref="A420:A426"/>
    <mergeCell ref="G420:G426"/>
    <mergeCell ref="I420:I426"/>
    <mergeCell ref="A428:A434"/>
    <mergeCell ref="G428:G434"/>
    <mergeCell ref="I428:I434"/>
    <mergeCell ref="A388:A394"/>
    <mergeCell ref="G388:G394"/>
    <mergeCell ref="I388:I394"/>
    <mergeCell ref="A396:A402"/>
    <mergeCell ref="G396:G402"/>
    <mergeCell ref="I396:I402"/>
    <mergeCell ref="A404:A410"/>
    <mergeCell ref="G404:G410"/>
    <mergeCell ref="I404:I410"/>
    <mergeCell ref="I172:I178"/>
    <mergeCell ref="A380:A386"/>
    <mergeCell ref="G380:G386"/>
    <mergeCell ref="I380:I386"/>
    <mergeCell ref="A220:A226"/>
    <mergeCell ref="G220:G226"/>
    <mergeCell ref="I220:I226"/>
    <mergeCell ref="A244:A250"/>
    <mergeCell ref="G244:G250"/>
    <mergeCell ref="I244:I250"/>
    <mergeCell ref="A252:A258"/>
    <mergeCell ref="G252:G258"/>
    <mergeCell ref="I252:I258"/>
    <mergeCell ref="A228:A234"/>
    <mergeCell ref="G228:G234"/>
    <mergeCell ref="I228:I234"/>
    <mergeCell ref="A236:A242"/>
    <mergeCell ref="G236:G242"/>
    <mergeCell ref="I236:I242"/>
    <mergeCell ref="A188:A194"/>
    <mergeCell ref="G188:G194"/>
    <mergeCell ref="I188:I194"/>
    <mergeCell ref="A308:A314"/>
    <mergeCell ref="G308:G314"/>
    <mergeCell ref="A140:A146"/>
    <mergeCell ref="G140:G146"/>
    <mergeCell ref="I140:I146"/>
    <mergeCell ref="A116:A122"/>
    <mergeCell ref="G116:G122"/>
    <mergeCell ref="I116:I122"/>
    <mergeCell ref="A100:A106"/>
    <mergeCell ref="G100:G106"/>
    <mergeCell ref="I100:I106"/>
    <mergeCell ref="A172:A178"/>
    <mergeCell ref="G172:G178"/>
    <mergeCell ref="A68:A74"/>
    <mergeCell ref="G68:G74"/>
    <mergeCell ref="I68:I74"/>
    <mergeCell ref="A758:C762"/>
    <mergeCell ref="A180:A186"/>
    <mergeCell ref="G180:G186"/>
    <mergeCell ref="I180:I186"/>
    <mergeCell ref="A276:A282"/>
    <mergeCell ref="G276:G282"/>
    <mergeCell ref="I276:I282"/>
    <mergeCell ref="A284:A290"/>
    <mergeCell ref="G284:G290"/>
    <mergeCell ref="I284:I290"/>
    <mergeCell ref="A260:A266"/>
    <mergeCell ref="G260:G266"/>
    <mergeCell ref="I260:I266"/>
    <mergeCell ref="A268:A274"/>
    <mergeCell ref="G268:G274"/>
    <mergeCell ref="I268:I274"/>
    <mergeCell ref="I92:I98"/>
    <mergeCell ref="A108:A114"/>
    <mergeCell ref="G108:G114"/>
    <mergeCell ref="A60:A66"/>
    <mergeCell ref="G60:G66"/>
    <mergeCell ref="I60:I66"/>
    <mergeCell ref="A76:A82"/>
    <mergeCell ref="G76:G82"/>
    <mergeCell ref="I76:I82"/>
    <mergeCell ref="A164:A170"/>
    <mergeCell ref="G164:G170"/>
    <mergeCell ref="I164:I170"/>
    <mergeCell ref="A148:A154"/>
    <mergeCell ref="G148:G154"/>
    <mergeCell ref="I148:I154"/>
    <mergeCell ref="A132:A138"/>
    <mergeCell ref="G132:G138"/>
    <mergeCell ref="I132:I138"/>
    <mergeCell ref="A92:A98"/>
    <mergeCell ref="G92:G98"/>
    <mergeCell ref="A156:A162"/>
    <mergeCell ref="G156:G162"/>
    <mergeCell ref="I156:I162"/>
    <mergeCell ref="I108:I114"/>
    <mergeCell ref="A124:A130"/>
    <mergeCell ref="G124:G130"/>
    <mergeCell ref="I124:I130"/>
    <mergeCell ref="A1:K1"/>
    <mergeCell ref="A4:A10"/>
    <mergeCell ref="G4:G10"/>
    <mergeCell ref="I4:I10"/>
    <mergeCell ref="A12:A18"/>
    <mergeCell ref="G12:G18"/>
    <mergeCell ref="I12:I18"/>
    <mergeCell ref="A20:A26"/>
    <mergeCell ref="G20:G26"/>
    <mergeCell ref="I20:I26"/>
    <mergeCell ref="A28:A34"/>
    <mergeCell ref="G28:G34"/>
    <mergeCell ref="I28:I34"/>
    <mergeCell ref="A52:A58"/>
    <mergeCell ref="G52:G58"/>
    <mergeCell ref="I52:I58"/>
    <mergeCell ref="A36:A42"/>
    <mergeCell ref="G36:G42"/>
    <mergeCell ref="A212:A218"/>
    <mergeCell ref="G212:G218"/>
    <mergeCell ref="I212:I218"/>
    <mergeCell ref="A196:A202"/>
    <mergeCell ref="G196:G202"/>
    <mergeCell ref="I196:I202"/>
    <mergeCell ref="A204:A210"/>
    <mergeCell ref="G204:G210"/>
    <mergeCell ref="I204:I210"/>
    <mergeCell ref="I36:I42"/>
    <mergeCell ref="A44:A50"/>
    <mergeCell ref="G44:G50"/>
    <mergeCell ref="I44:I50"/>
    <mergeCell ref="A84:A90"/>
    <mergeCell ref="G84:G90"/>
    <mergeCell ref="I84:I90"/>
    <mergeCell ref="I308:I314"/>
    <mergeCell ref="A316:A322"/>
    <mergeCell ref="G316:G322"/>
    <mergeCell ref="I316:I322"/>
    <mergeCell ref="A292:A298"/>
    <mergeCell ref="G292:G298"/>
    <mergeCell ref="I292:I298"/>
    <mergeCell ref="A300:A306"/>
    <mergeCell ref="G300:G306"/>
    <mergeCell ref="I300:I306"/>
    <mergeCell ref="A340:A346"/>
    <mergeCell ref="G340:G346"/>
    <mergeCell ref="I340:I346"/>
    <mergeCell ref="A348:A354"/>
    <mergeCell ref="G348:G354"/>
    <mergeCell ref="I348:I354"/>
    <mergeCell ref="A324:A330"/>
    <mergeCell ref="G324:G330"/>
    <mergeCell ref="I324:I330"/>
    <mergeCell ref="A332:A338"/>
    <mergeCell ref="G332:G338"/>
    <mergeCell ref="I332:I338"/>
    <mergeCell ref="A372:A378"/>
    <mergeCell ref="G372:G378"/>
    <mergeCell ref="I372:I378"/>
    <mergeCell ref="A356:A362"/>
    <mergeCell ref="G356:G362"/>
    <mergeCell ref="I356:I362"/>
    <mergeCell ref="A364:A370"/>
    <mergeCell ref="G364:G370"/>
    <mergeCell ref="I364:I370"/>
    <mergeCell ref="A452:A458"/>
    <mergeCell ref="G452:G458"/>
    <mergeCell ref="I452:I458"/>
    <mergeCell ref="A460:A466"/>
    <mergeCell ref="G460:G466"/>
    <mergeCell ref="I460:I466"/>
    <mergeCell ref="A468:A474"/>
    <mergeCell ref="G468:G474"/>
    <mergeCell ref="I468:I474"/>
    <mergeCell ref="A476:A482"/>
    <mergeCell ref="G476:G482"/>
    <mergeCell ref="I476:I482"/>
    <mergeCell ref="A484:A490"/>
    <mergeCell ref="G484:G490"/>
    <mergeCell ref="I484:I490"/>
    <mergeCell ref="A492:A498"/>
    <mergeCell ref="G492:G498"/>
    <mergeCell ref="I492:I498"/>
    <mergeCell ref="A500:A506"/>
    <mergeCell ref="G500:G506"/>
    <mergeCell ref="I500:I506"/>
    <mergeCell ref="A508:A514"/>
    <mergeCell ref="G508:G514"/>
    <mergeCell ref="I508:I514"/>
    <mergeCell ref="A516:A522"/>
    <mergeCell ref="G516:G522"/>
    <mergeCell ref="I516:I522"/>
    <mergeCell ref="A524:A530"/>
    <mergeCell ref="G524:G530"/>
    <mergeCell ref="I524:I530"/>
    <mergeCell ref="A532:A538"/>
    <mergeCell ref="G532:G538"/>
    <mergeCell ref="I532:I538"/>
    <mergeCell ref="A540:A546"/>
    <mergeCell ref="G540:G546"/>
    <mergeCell ref="I540:I546"/>
    <mergeCell ref="A572:A578"/>
    <mergeCell ref="G572:G578"/>
    <mergeCell ref="I572:I578"/>
    <mergeCell ref="A580:A586"/>
    <mergeCell ref="G580:G586"/>
    <mergeCell ref="I580:I586"/>
    <mergeCell ref="A548:A554"/>
    <mergeCell ref="G548:G554"/>
    <mergeCell ref="I548:I554"/>
    <mergeCell ref="A556:A562"/>
    <mergeCell ref="G556:G562"/>
    <mergeCell ref="I556:I562"/>
    <mergeCell ref="A564:A570"/>
    <mergeCell ref="G564:G570"/>
    <mergeCell ref="I564:I570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9"/>
  <sheetViews>
    <sheetView zoomScale="130" zoomScaleNormal="130" workbookViewId="0">
      <pane xSplit="1" ySplit="3" topLeftCell="B300" activePane="bottomRight" state="frozen"/>
      <selection pane="topRight" activeCell="B1" sqref="B1"/>
      <selection pane="bottomLeft" activeCell="A4" sqref="A4"/>
      <selection pane="bottomRight" activeCell="A308" sqref="A308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1205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44958</v>
      </c>
      <c r="C4" s="5" t="s">
        <v>104</v>
      </c>
      <c r="D4" s="46" t="s">
        <v>1206</v>
      </c>
      <c r="E4" s="9"/>
      <c r="F4" s="13"/>
      <c r="G4" s="205" t="s">
        <v>32</v>
      </c>
      <c r="H4" s="11"/>
      <c r="I4" s="203" t="s">
        <v>1177</v>
      </c>
      <c r="J4" s="17">
        <v>43863</v>
      </c>
      <c r="K4" s="50">
        <f>SUM(J4)</f>
        <v>43863</v>
      </c>
    </row>
    <row r="5" spans="1:11" ht="18.75" customHeight="1" x14ac:dyDescent="0.3">
      <c r="A5" s="189"/>
      <c r="B5" s="7"/>
      <c r="C5" s="8"/>
      <c r="D5" s="46" t="s">
        <v>134</v>
      </c>
      <c r="E5" s="9" t="s">
        <v>21</v>
      </c>
      <c r="F5" s="13"/>
      <c r="G5" s="196"/>
      <c r="H5" s="11"/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3"/>
      <c r="G6" s="196"/>
      <c r="H6" s="11"/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3" t="s">
        <v>14</v>
      </c>
      <c r="G7" s="196"/>
      <c r="H7" s="11" t="s">
        <v>88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3" t="s">
        <v>14</v>
      </c>
      <c r="G8" s="196"/>
      <c r="H8" s="11" t="s">
        <v>55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3" t="s">
        <v>14</v>
      </c>
      <c r="G9" s="196"/>
      <c r="H9" s="11" t="s">
        <v>144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3" t="s">
        <v>14</v>
      </c>
      <c r="G10" s="211"/>
      <c r="H10" s="11" t="s">
        <v>55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44927</v>
      </c>
      <c r="C12" s="5" t="s">
        <v>35</v>
      </c>
      <c r="D12" s="46" t="s">
        <v>1207</v>
      </c>
      <c r="E12" s="9" t="s">
        <v>317</v>
      </c>
      <c r="F12" s="10"/>
      <c r="G12" s="205" t="s">
        <v>32</v>
      </c>
      <c r="H12" s="11"/>
      <c r="I12" s="203" t="s">
        <v>759</v>
      </c>
      <c r="J12" s="17">
        <v>29838</v>
      </c>
      <c r="K12" s="50">
        <f>SUM(K4,J12)</f>
        <v>73701</v>
      </c>
    </row>
    <row r="13" spans="1:11" ht="18.75" customHeight="1" x14ac:dyDescent="0.3">
      <c r="A13" s="189"/>
      <c r="B13" s="7"/>
      <c r="C13" s="8"/>
      <c r="D13" s="46" t="s">
        <v>1208</v>
      </c>
      <c r="E13" s="9" t="s">
        <v>21</v>
      </c>
      <c r="F13" s="13"/>
      <c r="G13" s="196"/>
      <c r="H13" s="11"/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0"/>
      <c r="G14" s="196"/>
      <c r="H14" s="11"/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3" t="s">
        <v>14</v>
      </c>
      <c r="G15" s="196"/>
      <c r="H15" s="11" t="s">
        <v>88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3" t="s">
        <v>14</v>
      </c>
      <c r="G16" s="196"/>
      <c r="H16" s="11" t="s">
        <v>29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3" t="s">
        <v>14</v>
      </c>
      <c r="G17" s="196"/>
      <c r="H17" s="11" t="s">
        <v>56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3" t="s">
        <v>14</v>
      </c>
      <c r="G18" s="211"/>
      <c r="H18" s="11" t="s">
        <v>68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>
        <v>44927</v>
      </c>
      <c r="C20" s="5" t="s">
        <v>23</v>
      </c>
      <c r="D20" s="46" t="s">
        <v>1209</v>
      </c>
      <c r="E20" s="9" t="s">
        <v>317</v>
      </c>
      <c r="F20" s="13"/>
      <c r="G20" s="205" t="s">
        <v>32</v>
      </c>
      <c r="H20" s="11"/>
      <c r="I20" s="203" t="s">
        <v>759</v>
      </c>
      <c r="J20" s="17">
        <v>24716</v>
      </c>
      <c r="K20" s="50">
        <f>SUM(K12,J20)</f>
        <v>98417</v>
      </c>
    </row>
    <row r="21" spans="1:11" ht="18.75" customHeight="1" x14ac:dyDescent="0.3">
      <c r="A21" s="189"/>
      <c r="B21" s="7"/>
      <c r="C21" s="8"/>
      <c r="D21" s="46" t="s">
        <v>973</v>
      </c>
      <c r="E21" s="9" t="s">
        <v>21</v>
      </c>
      <c r="F21" s="10"/>
      <c r="G21" s="196"/>
      <c r="H21" s="11"/>
      <c r="I21" s="193"/>
      <c r="J21" s="12"/>
      <c r="K21" s="47"/>
    </row>
    <row r="22" spans="1:11" ht="18.75" customHeight="1" x14ac:dyDescent="0.3">
      <c r="A22" s="189"/>
      <c r="B22" s="7"/>
      <c r="C22" s="8"/>
      <c r="D22" s="7"/>
      <c r="E22" s="9" t="s">
        <v>4</v>
      </c>
      <c r="F22" s="13" t="s">
        <v>14</v>
      </c>
      <c r="G22" s="196"/>
      <c r="H22" s="11" t="s">
        <v>93</v>
      </c>
      <c r="I22" s="193"/>
      <c r="J22" s="12"/>
      <c r="K22" s="47"/>
    </row>
    <row r="23" spans="1:11" ht="18.75" customHeight="1" x14ac:dyDescent="0.3">
      <c r="A23" s="189"/>
      <c r="B23" s="7"/>
      <c r="C23" s="8"/>
      <c r="D23" s="9"/>
      <c r="E23" s="9" t="s">
        <v>5</v>
      </c>
      <c r="F23" s="10" t="s">
        <v>12</v>
      </c>
      <c r="G23" s="196"/>
      <c r="H23" s="11" t="s">
        <v>13</v>
      </c>
      <c r="I23" s="193"/>
      <c r="J23" s="12"/>
      <c r="K23" s="47"/>
    </row>
    <row r="24" spans="1:11" ht="18.75" customHeight="1" x14ac:dyDescent="0.3">
      <c r="A24" s="189"/>
      <c r="B24" s="7"/>
      <c r="C24" s="8"/>
      <c r="D24" s="9"/>
      <c r="E24" s="9" t="s">
        <v>6</v>
      </c>
      <c r="F24" s="13" t="s">
        <v>14</v>
      </c>
      <c r="G24" s="196"/>
      <c r="H24" s="11" t="s">
        <v>52</v>
      </c>
      <c r="I24" s="193"/>
      <c r="J24" s="12"/>
      <c r="K24" s="47"/>
    </row>
    <row r="25" spans="1:11" ht="18.75" customHeight="1" x14ac:dyDescent="0.3">
      <c r="A25" s="189"/>
      <c r="B25" s="7"/>
      <c r="C25" s="8"/>
      <c r="D25" s="7"/>
      <c r="E25" s="9" t="s">
        <v>7</v>
      </c>
      <c r="F25" s="13" t="s">
        <v>14</v>
      </c>
      <c r="G25" s="196"/>
      <c r="H25" s="11" t="s">
        <v>17</v>
      </c>
      <c r="I25" s="193"/>
      <c r="J25" s="12"/>
      <c r="K25" s="47"/>
    </row>
    <row r="26" spans="1:11" ht="19.5" customHeight="1" thickBot="1" x14ac:dyDescent="0.35">
      <c r="A26" s="201"/>
      <c r="B26" s="34"/>
      <c r="C26" s="19"/>
      <c r="D26" s="20"/>
      <c r="E26" s="20" t="s">
        <v>72</v>
      </c>
      <c r="F26" s="10" t="s">
        <v>12</v>
      </c>
      <c r="G26" s="211"/>
      <c r="H26" s="11" t="s">
        <v>68</v>
      </c>
      <c r="I26" s="204"/>
      <c r="J26" s="23"/>
      <c r="K26" s="51"/>
    </row>
    <row r="27" spans="1:11" ht="19.5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customHeight="1" x14ac:dyDescent="0.35">
      <c r="A28" s="188">
        <v>4</v>
      </c>
      <c r="B28" s="4">
        <v>44959</v>
      </c>
      <c r="C28" s="5" t="s">
        <v>104</v>
      </c>
      <c r="D28" s="46" t="s">
        <v>1210</v>
      </c>
      <c r="E28" s="9" t="s">
        <v>317</v>
      </c>
      <c r="F28" s="13"/>
      <c r="G28" s="205" t="s">
        <v>32</v>
      </c>
      <c r="H28" s="11"/>
      <c r="I28" s="203" t="s">
        <v>1211</v>
      </c>
      <c r="J28" s="17">
        <v>32297</v>
      </c>
      <c r="K28" s="50">
        <f>SUM(K20,J28)</f>
        <v>130714</v>
      </c>
    </row>
    <row r="29" spans="1:11" ht="18.75" customHeight="1" x14ac:dyDescent="0.3">
      <c r="A29" s="189"/>
      <c r="B29" s="7"/>
      <c r="C29" s="8"/>
      <c r="D29" s="46" t="s">
        <v>654</v>
      </c>
      <c r="E29" s="9" t="s">
        <v>21</v>
      </c>
      <c r="F29" s="13"/>
      <c r="G29" s="196"/>
      <c r="H29" s="11"/>
      <c r="I29" s="193"/>
      <c r="J29" s="12"/>
      <c r="K29" s="47"/>
    </row>
    <row r="30" spans="1:11" ht="18.75" customHeight="1" x14ac:dyDescent="0.3">
      <c r="A30" s="189"/>
      <c r="B30" s="7"/>
      <c r="C30" s="8"/>
      <c r="D30" s="7"/>
      <c r="E30" s="9" t="s">
        <v>4</v>
      </c>
      <c r="F30" s="10"/>
      <c r="G30" s="196"/>
      <c r="H30" s="11"/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5</v>
      </c>
      <c r="F31" s="10" t="s">
        <v>12</v>
      </c>
      <c r="G31" s="196"/>
      <c r="H31" s="11" t="s">
        <v>29</v>
      </c>
      <c r="I31" s="193"/>
      <c r="J31" s="12"/>
      <c r="K31" s="47"/>
    </row>
    <row r="32" spans="1:11" ht="18.75" customHeight="1" x14ac:dyDescent="0.3">
      <c r="A32" s="189"/>
      <c r="B32" s="7"/>
      <c r="C32" s="8"/>
      <c r="D32" s="9"/>
      <c r="E32" s="9" t="s">
        <v>6</v>
      </c>
      <c r="F32" s="13" t="s">
        <v>14</v>
      </c>
      <c r="G32" s="196"/>
      <c r="H32" s="11" t="s">
        <v>27</v>
      </c>
      <c r="I32" s="193"/>
      <c r="J32" s="12"/>
      <c r="K32" s="47"/>
    </row>
    <row r="33" spans="1:11" ht="18.75" customHeight="1" x14ac:dyDescent="0.3">
      <c r="A33" s="189"/>
      <c r="B33" s="7"/>
      <c r="C33" s="8"/>
      <c r="D33" s="7"/>
      <c r="E33" s="9" t="s">
        <v>7</v>
      </c>
      <c r="F33" s="13" t="s">
        <v>14</v>
      </c>
      <c r="G33" s="196"/>
      <c r="H33" s="11" t="s">
        <v>68</v>
      </c>
      <c r="I33" s="193"/>
      <c r="J33" s="12"/>
      <c r="K33" s="47"/>
    </row>
    <row r="34" spans="1:11" ht="19.5" customHeight="1" thickBot="1" x14ac:dyDescent="0.35">
      <c r="A34" s="201"/>
      <c r="B34" s="34"/>
      <c r="C34" s="19"/>
      <c r="D34" s="20"/>
      <c r="E34" s="20" t="s">
        <v>72</v>
      </c>
      <c r="F34" s="13" t="s">
        <v>14</v>
      </c>
      <c r="G34" s="211"/>
      <c r="H34" s="11" t="s">
        <v>68</v>
      </c>
      <c r="I34" s="204"/>
      <c r="J34" s="23"/>
      <c r="K34" s="51"/>
    </row>
    <row r="35" spans="1:11" ht="21" customHeight="1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44959</v>
      </c>
      <c r="C36" s="5" t="s">
        <v>35</v>
      </c>
      <c r="D36" s="46" t="s">
        <v>1212</v>
      </c>
      <c r="E36" s="9" t="s">
        <v>317</v>
      </c>
      <c r="F36" s="13"/>
      <c r="G36" s="205" t="s">
        <v>32</v>
      </c>
      <c r="H36" s="11"/>
      <c r="I36" s="203" t="s">
        <v>759</v>
      </c>
      <c r="J36" s="17">
        <v>42748</v>
      </c>
      <c r="K36" s="50">
        <f>SUM(K28,J36)</f>
        <v>173462</v>
      </c>
    </row>
    <row r="37" spans="1:11" ht="21" customHeight="1" x14ac:dyDescent="0.3">
      <c r="A37" s="189"/>
      <c r="B37" s="7"/>
      <c r="C37" s="8"/>
      <c r="D37" s="46" t="s">
        <v>977</v>
      </c>
      <c r="E37" s="9" t="s">
        <v>21</v>
      </c>
      <c r="F37" s="13"/>
      <c r="G37" s="196"/>
      <c r="H37" s="11"/>
      <c r="I37" s="193"/>
      <c r="J37" s="12"/>
      <c r="K37" s="47"/>
    </row>
    <row r="38" spans="1:11" ht="21" customHeight="1" x14ac:dyDescent="0.3">
      <c r="A38" s="189"/>
      <c r="B38" s="7"/>
      <c r="C38" s="8"/>
      <c r="D38" s="7"/>
      <c r="E38" s="9" t="s">
        <v>4</v>
      </c>
      <c r="F38" s="13" t="s">
        <v>14</v>
      </c>
      <c r="G38" s="196"/>
      <c r="H38" s="11" t="s">
        <v>133</v>
      </c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3" t="s">
        <v>14</v>
      </c>
      <c r="G39" s="196"/>
      <c r="H39" s="11" t="s">
        <v>45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3" t="s">
        <v>14</v>
      </c>
      <c r="G40" s="196"/>
      <c r="H40" s="11" t="s">
        <v>13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7"/>
      <c r="E41" s="9" t="s">
        <v>7</v>
      </c>
      <c r="F41" s="13" t="s">
        <v>14</v>
      </c>
      <c r="G41" s="196"/>
      <c r="H41" s="11" t="s">
        <v>17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20" t="s">
        <v>72</v>
      </c>
      <c r="F42" s="10" t="s">
        <v>12</v>
      </c>
      <c r="G42" s="211"/>
      <c r="H42" s="11" t="s">
        <v>55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44959</v>
      </c>
      <c r="C44" s="5" t="s">
        <v>35</v>
      </c>
      <c r="D44" s="46" t="s">
        <v>1213</v>
      </c>
      <c r="E44" s="9" t="s">
        <v>317</v>
      </c>
      <c r="F44" s="13"/>
      <c r="G44" s="202" t="s">
        <v>43</v>
      </c>
      <c r="H44" s="11"/>
      <c r="I44" s="203" t="s">
        <v>1177</v>
      </c>
      <c r="J44" s="17">
        <v>6623</v>
      </c>
      <c r="K44" s="50">
        <f>SUM(K36,J44)</f>
        <v>180085</v>
      </c>
    </row>
    <row r="45" spans="1:11" ht="21" customHeight="1" x14ac:dyDescent="0.3">
      <c r="A45" s="189"/>
      <c r="B45" s="7"/>
      <c r="C45" s="8"/>
      <c r="D45" s="46" t="s">
        <v>1214</v>
      </c>
      <c r="E45" s="9" t="s">
        <v>21</v>
      </c>
      <c r="F45" s="13"/>
      <c r="G45" s="214"/>
      <c r="H45" s="11"/>
      <c r="I45" s="193"/>
      <c r="J45" s="12"/>
      <c r="K45" s="47"/>
    </row>
    <row r="46" spans="1:11" ht="21" customHeight="1" x14ac:dyDescent="0.3">
      <c r="A46" s="189"/>
      <c r="B46" s="7"/>
      <c r="C46" s="8"/>
      <c r="D46" s="7"/>
      <c r="E46" s="9" t="s">
        <v>4</v>
      </c>
      <c r="F46" s="10" t="s">
        <v>12</v>
      </c>
      <c r="G46" s="214"/>
      <c r="H46" s="11" t="s">
        <v>47</v>
      </c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3" t="s">
        <v>14</v>
      </c>
      <c r="G47" s="214"/>
      <c r="H47" s="11" t="s">
        <v>29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0" t="s">
        <v>12</v>
      </c>
      <c r="G48" s="214"/>
      <c r="H48" s="11" t="s">
        <v>45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7"/>
      <c r="E49" s="9" t="s">
        <v>7</v>
      </c>
      <c r="F49" s="10" t="s">
        <v>12</v>
      </c>
      <c r="G49" s="214"/>
      <c r="H49" s="11" t="s">
        <v>57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20" t="s">
        <v>72</v>
      </c>
      <c r="F50" s="13" t="s">
        <v>14</v>
      </c>
      <c r="G50" s="214"/>
      <c r="H50" s="11" t="s">
        <v>55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44959</v>
      </c>
      <c r="C52" s="5" t="s">
        <v>23</v>
      </c>
      <c r="D52" s="46" t="s">
        <v>1215</v>
      </c>
      <c r="E52" s="9" t="s">
        <v>317</v>
      </c>
      <c r="F52" s="13"/>
      <c r="G52" s="205" t="s">
        <v>32</v>
      </c>
      <c r="H52" s="11"/>
      <c r="I52" s="203" t="s">
        <v>759</v>
      </c>
      <c r="J52" s="17">
        <v>44154</v>
      </c>
      <c r="K52" s="50">
        <f>SUM(K44,J52)</f>
        <v>224239</v>
      </c>
    </row>
    <row r="53" spans="1:11" ht="21" customHeight="1" x14ac:dyDescent="0.3">
      <c r="A53" s="189"/>
      <c r="B53" s="7"/>
      <c r="C53" s="8"/>
      <c r="D53" s="46" t="s">
        <v>1002</v>
      </c>
      <c r="E53" s="9" t="s">
        <v>21</v>
      </c>
      <c r="F53" s="13"/>
      <c r="G53" s="196"/>
      <c r="H53" s="11"/>
      <c r="I53" s="193"/>
      <c r="J53" s="12"/>
      <c r="K53" s="47"/>
    </row>
    <row r="54" spans="1:11" ht="21" customHeight="1" x14ac:dyDescent="0.3">
      <c r="A54" s="189"/>
      <c r="B54" s="7"/>
      <c r="C54" s="8"/>
      <c r="D54" s="7"/>
      <c r="E54" s="9" t="s">
        <v>4</v>
      </c>
      <c r="F54" s="10"/>
      <c r="G54" s="196"/>
      <c r="H54" s="11"/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3" t="s">
        <v>14</v>
      </c>
      <c r="G55" s="196"/>
      <c r="H55" s="11" t="s">
        <v>26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3" t="s">
        <v>14</v>
      </c>
      <c r="G56" s="196"/>
      <c r="H56" s="11" t="s">
        <v>63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7"/>
      <c r="E57" s="9" t="s">
        <v>7</v>
      </c>
      <c r="F57" s="13" t="s">
        <v>14</v>
      </c>
      <c r="G57" s="196"/>
      <c r="H57" s="11" t="s">
        <v>101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3" t="s">
        <v>14</v>
      </c>
      <c r="G58" s="211"/>
      <c r="H58" s="11" t="s">
        <v>55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44962</v>
      </c>
      <c r="C60" s="5" t="s">
        <v>104</v>
      </c>
      <c r="D60" s="46" t="s">
        <v>1216</v>
      </c>
      <c r="E60" s="9" t="s">
        <v>317</v>
      </c>
      <c r="F60" s="13"/>
      <c r="G60" s="205" t="s">
        <v>32</v>
      </c>
      <c r="H60" s="11"/>
      <c r="I60" s="203" t="s">
        <v>1211</v>
      </c>
      <c r="J60" s="17">
        <v>43826</v>
      </c>
      <c r="K60" s="50">
        <f>SUM(K52,J60)</f>
        <v>268065</v>
      </c>
    </row>
    <row r="61" spans="1:11" ht="21" customHeight="1" x14ac:dyDescent="0.3">
      <c r="A61" s="189"/>
      <c r="B61" s="7"/>
      <c r="C61" s="8"/>
      <c r="D61" s="46" t="s">
        <v>538</v>
      </c>
      <c r="E61" s="9" t="s">
        <v>21</v>
      </c>
      <c r="F61" s="13"/>
      <c r="G61" s="196"/>
      <c r="H61" s="11"/>
      <c r="I61" s="193"/>
      <c r="J61" s="12"/>
      <c r="K61" s="47"/>
    </row>
    <row r="62" spans="1:11" ht="21" customHeight="1" x14ac:dyDescent="0.3">
      <c r="A62" s="189"/>
      <c r="B62" s="7"/>
      <c r="C62" s="8"/>
      <c r="D62" s="7"/>
      <c r="E62" s="9" t="s">
        <v>4</v>
      </c>
      <c r="F62" s="10"/>
      <c r="G62" s="196"/>
      <c r="H62" s="11"/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3" t="s">
        <v>14</v>
      </c>
      <c r="G63" s="196"/>
      <c r="H63" s="11" t="s">
        <v>93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3" t="s">
        <v>14</v>
      </c>
      <c r="G64" s="196"/>
      <c r="H64" s="11" t="s">
        <v>27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7"/>
      <c r="E65" s="9" t="s">
        <v>7</v>
      </c>
      <c r="F65" s="13" t="s">
        <v>14</v>
      </c>
      <c r="G65" s="196"/>
      <c r="H65" s="11" t="s">
        <v>25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3" t="s">
        <v>14</v>
      </c>
      <c r="G66" s="211"/>
      <c r="H66" s="11" t="s">
        <v>68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44962</v>
      </c>
      <c r="C68" s="5" t="s">
        <v>20</v>
      </c>
      <c r="D68" s="46" t="s">
        <v>1217</v>
      </c>
      <c r="E68" s="9" t="s">
        <v>317</v>
      </c>
      <c r="F68" s="13"/>
      <c r="G68" s="205" t="s">
        <v>32</v>
      </c>
      <c r="H68" s="11"/>
      <c r="I68" s="203" t="s">
        <v>18</v>
      </c>
      <c r="J68" s="17">
        <v>31597</v>
      </c>
      <c r="K68" s="50">
        <f>SUM(K60,J68)</f>
        <v>299662</v>
      </c>
    </row>
    <row r="69" spans="1:11" ht="21" customHeight="1" x14ac:dyDescent="0.3">
      <c r="A69" s="189"/>
      <c r="B69" s="7"/>
      <c r="C69" s="8"/>
      <c r="D69" s="46" t="s">
        <v>1218</v>
      </c>
      <c r="E69" s="9" t="s">
        <v>21</v>
      </c>
      <c r="F69" s="13"/>
      <c r="G69" s="196"/>
      <c r="H69" s="11"/>
      <c r="I69" s="193"/>
      <c r="J69" s="12"/>
      <c r="K69" s="47"/>
    </row>
    <row r="70" spans="1:11" ht="21" customHeight="1" x14ac:dyDescent="0.3">
      <c r="A70" s="189"/>
      <c r="B70" s="7"/>
      <c r="C70" s="8"/>
      <c r="D70" s="7"/>
      <c r="E70" s="9" t="s">
        <v>4</v>
      </c>
      <c r="F70" s="13" t="s">
        <v>14</v>
      </c>
      <c r="G70" s="196"/>
      <c r="H70" s="11" t="s">
        <v>29</v>
      </c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0" t="s">
        <v>12</v>
      </c>
      <c r="G71" s="196"/>
      <c r="H71" s="11" t="s">
        <v>68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3" t="s">
        <v>14</v>
      </c>
      <c r="G72" s="196"/>
      <c r="H72" s="11" t="s">
        <v>29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7"/>
      <c r="E73" s="9" t="s">
        <v>7</v>
      </c>
      <c r="F73" s="13" t="s">
        <v>14</v>
      </c>
      <c r="G73" s="196"/>
      <c r="H73" s="11" t="s">
        <v>27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13" t="s">
        <v>14</v>
      </c>
      <c r="G74" s="211"/>
      <c r="H74" s="11" t="s">
        <v>68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44963</v>
      </c>
      <c r="C76" s="5" t="s">
        <v>104</v>
      </c>
      <c r="D76" s="46" t="s">
        <v>1219</v>
      </c>
      <c r="E76" s="9" t="s">
        <v>317</v>
      </c>
      <c r="F76" s="13"/>
      <c r="G76" s="205" t="s">
        <v>32</v>
      </c>
      <c r="H76" s="11"/>
      <c r="I76" s="203" t="s">
        <v>938</v>
      </c>
      <c r="J76" s="17">
        <v>42714</v>
      </c>
      <c r="K76" s="50">
        <f>SUM(K68,J76)</f>
        <v>342376</v>
      </c>
    </row>
    <row r="77" spans="1:11" ht="21" customHeight="1" x14ac:dyDescent="0.3">
      <c r="A77" s="189"/>
      <c r="B77" s="7"/>
      <c r="C77" s="8"/>
      <c r="D77" s="46" t="s">
        <v>1220</v>
      </c>
      <c r="E77" s="9" t="s">
        <v>21</v>
      </c>
      <c r="F77" s="13"/>
      <c r="G77" s="196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7"/>
      <c r="E78" s="9" t="s">
        <v>4</v>
      </c>
      <c r="F78" s="13"/>
      <c r="G78" s="196"/>
      <c r="H78" s="11"/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3" t="s">
        <v>14</v>
      </c>
      <c r="G79" s="196"/>
      <c r="H79" s="11" t="s">
        <v>13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3" t="s">
        <v>14</v>
      </c>
      <c r="G80" s="196"/>
      <c r="H80" s="11" t="s">
        <v>28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7"/>
      <c r="E81" s="9" t="s">
        <v>7</v>
      </c>
      <c r="F81" s="13" t="s">
        <v>14</v>
      </c>
      <c r="G81" s="196"/>
      <c r="H81" s="11" t="s">
        <v>65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13" t="s">
        <v>14</v>
      </c>
      <c r="G82" s="211"/>
      <c r="H82" s="11" t="s">
        <v>68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44963</v>
      </c>
      <c r="C84" s="5" t="s">
        <v>104</v>
      </c>
      <c r="D84" s="46" t="s">
        <v>1221</v>
      </c>
      <c r="E84" s="9" t="s">
        <v>317</v>
      </c>
      <c r="F84" s="13"/>
      <c r="G84" s="205" t="s">
        <v>32</v>
      </c>
      <c r="H84" s="11"/>
      <c r="I84" s="203" t="s">
        <v>18</v>
      </c>
      <c r="J84" s="17">
        <v>41143</v>
      </c>
      <c r="K84" s="50">
        <f>SUM(K76,J84)</f>
        <v>383519</v>
      </c>
    </row>
    <row r="85" spans="1:11" ht="21" customHeight="1" x14ac:dyDescent="0.3">
      <c r="A85" s="189"/>
      <c r="B85" s="7"/>
      <c r="C85" s="8"/>
      <c r="D85" s="46" t="s">
        <v>1222</v>
      </c>
      <c r="E85" s="9" t="s">
        <v>21</v>
      </c>
      <c r="F85" s="13"/>
      <c r="G85" s="196"/>
      <c r="H85" s="11"/>
      <c r="I85" s="193"/>
      <c r="J85" s="12"/>
      <c r="K85" s="47"/>
    </row>
    <row r="86" spans="1:11" ht="21" customHeight="1" x14ac:dyDescent="0.3">
      <c r="A86" s="189"/>
      <c r="B86" s="7"/>
      <c r="C86" s="8"/>
      <c r="D86" s="7"/>
      <c r="E86" s="9" t="s">
        <v>4</v>
      </c>
      <c r="F86" s="13" t="s">
        <v>14</v>
      </c>
      <c r="G86" s="196"/>
      <c r="H86" s="11" t="s">
        <v>56</v>
      </c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3" t="s">
        <v>14</v>
      </c>
      <c r="G87" s="196"/>
      <c r="H87" s="11" t="s">
        <v>26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3" t="s">
        <v>14</v>
      </c>
      <c r="G88" s="196"/>
      <c r="H88" s="11" t="s">
        <v>45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7"/>
      <c r="E89" s="9" t="s">
        <v>7</v>
      </c>
      <c r="F89" s="13" t="s">
        <v>14</v>
      </c>
      <c r="G89" s="196"/>
      <c r="H89" s="11" t="s">
        <v>133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10" t="s">
        <v>12</v>
      </c>
      <c r="G90" s="211"/>
      <c r="H90" s="11" t="s">
        <v>68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44963</v>
      </c>
      <c r="C92" s="5" t="s">
        <v>35</v>
      </c>
      <c r="D92" s="46" t="s">
        <v>1223</v>
      </c>
      <c r="E92" s="9" t="s">
        <v>317</v>
      </c>
      <c r="F92" s="13"/>
      <c r="G92" s="205" t="s">
        <v>32</v>
      </c>
      <c r="H92" s="11"/>
      <c r="I92" s="203" t="s">
        <v>759</v>
      </c>
      <c r="J92" s="17">
        <v>43907</v>
      </c>
      <c r="K92" s="50">
        <f>SUM(K84,J92)</f>
        <v>427426</v>
      </c>
    </row>
    <row r="93" spans="1:11" ht="21" customHeight="1" x14ac:dyDescent="0.3">
      <c r="A93" s="189"/>
      <c r="B93" s="7"/>
      <c r="C93" s="8"/>
      <c r="D93" s="46" t="s">
        <v>1224</v>
      </c>
      <c r="E93" s="9" t="s">
        <v>21</v>
      </c>
      <c r="F93" s="13"/>
      <c r="G93" s="196"/>
      <c r="H93" s="11"/>
      <c r="I93" s="193"/>
      <c r="J93" s="12"/>
      <c r="K93" s="47"/>
    </row>
    <row r="94" spans="1:11" ht="21" customHeight="1" x14ac:dyDescent="0.3">
      <c r="A94" s="189"/>
      <c r="B94" s="7"/>
      <c r="C94" s="8"/>
      <c r="D94" s="7"/>
      <c r="E94" s="9" t="s">
        <v>4</v>
      </c>
      <c r="F94" s="13"/>
      <c r="G94" s="196"/>
      <c r="H94" s="11"/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3" t="s">
        <v>14</v>
      </c>
      <c r="G95" s="196"/>
      <c r="H95" s="11" t="s">
        <v>135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3" t="s">
        <v>14</v>
      </c>
      <c r="G96" s="196"/>
      <c r="H96" s="11" t="s">
        <v>88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7"/>
      <c r="E97" s="9" t="s">
        <v>7</v>
      </c>
      <c r="F97" s="13" t="s">
        <v>14</v>
      </c>
      <c r="G97" s="196"/>
      <c r="H97" s="11" t="s">
        <v>47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20" t="s">
        <v>72</v>
      </c>
      <c r="F98" s="13" t="s">
        <v>14</v>
      </c>
      <c r="G98" s="211"/>
      <c r="H98" s="11" t="s">
        <v>68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26"/>
      <c r="F99" s="26"/>
      <c r="G99" s="26"/>
      <c r="H99" s="27"/>
      <c r="I99" s="26"/>
      <c r="J99" s="28"/>
      <c r="K99" s="53"/>
    </row>
    <row r="100" spans="1:11" ht="21" customHeight="1" x14ac:dyDescent="0.35">
      <c r="A100" s="188">
        <v>13</v>
      </c>
      <c r="B100" s="4">
        <v>44963</v>
      </c>
      <c r="C100" s="5" t="s">
        <v>35</v>
      </c>
      <c r="D100" s="46" t="s">
        <v>1225</v>
      </c>
      <c r="E100" s="9" t="s">
        <v>317</v>
      </c>
      <c r="F100" s="13"/>
      <c r="G100" s="205" t="s">
        <v>32</v>
      </c>
      <c r="H100" s="11"/>
      <c r="I100" s="203" t="s">
        <v>18</v>
      </c>
      <c r="J100" s="17">
        <v>42364</v>
      </c>
      <c r="K100" s="50">
        <f>SUM(K92,J100)</f>
        <v>469790</v>
      </c>
    </row>
    <row r="101" spans="1:11" ht="21" customHeight="1" x14ac:dyDescent="0.3">
      <c r="A101" s="189"/>
      <c r="B101" s="7"/>
      <c r="C101" s="8"/>
      <c r="D101" s="46" t="s">
        <v>1226</v>
      </c>
      <c r="E101" s="9" t="s">
        <v>21</v>
      </c>
      <c r="F101" s="13"/>
      <c r="G101" s="196"/>
      <c r="H101" s="11"/>
      <c r="I101" s="193"/>
      <c r="J101" s="12"/>
      <c r="K101" s="47"/>
    </row>
    <row r="102" spans="1:11" ht="21" customHeight="1" x14ac:dyDescent="0.3">
      <c r="A102" s="189"/>
      <c r="B102" s="7"/>
      <c r="C102" s="8"/>
      <c r="D102" s="7"/>
      <c r="E102" s="9" t="s">
        <v>4</v>
      </c>
      <c r="F102" s="13"/>
      <c r="G102" s="196"/>
      <c r="H102" s="11"/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3" t="s">
        <v>14</v>
      </c>
      <c r="G103" s="196"/>
      <c r="H103" s="11" t="s">
        <v>27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3" t="s">
        <v>14</v>
      </c>
      <c r="G104" s="196"/>
      <c r="H104" s="11" t="s">
        <v>26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7"/>
      <c r="E105" s="9" t="s">
        <v>7</v>
      </c>
      <c r="F105" s="13" t="s">
        <v>14</v>
      </c>
      <c r="G105" s="196"/>
      <c r="H105" s="11" t="s">
        <v>65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20" t="s">
        <v>72</v>
      </c>
      <c r="F106" s="13" t="s">
        <v>14</v>
      </c>
      <c r="G106" s="211"/>
      <c r="H106" s="11" t="s">
        <v>55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26"/>
      <c r="F107" s="26"/>
      <c r="G107" s="26"/>
      <c r="H107" s="27"/>
      <c r="I107" s="26"/>
      <c r="J107" s="28"/>
      <c r="K107" s="53"/>
    </row>
    <row r="108" spans="1:11" ht="21" customHeight="1" x14ac:dyDescent="0.35">
      <c r="A108" s="188">
        <v>14</v>
      </c>
      <c r="B108" s="4">
        <v>44963</v>
      </c>
      <c r="C108" s="5" t="s">
        <v>23</v>
      </c>
      <c r="D108" s="46" t="s">
        <v>1227</v>
      </c>
      <c r="E108" s="9" t="s">
        <v>317</v>
      </c>
      <c r="F108" s="13"/>
      <c r="G108" s="202" t="s">
        <v>43</v>
      </c>
      <c r="H108" s="11"/>
      <c r="I108" s="203" t="s">
        <v>759</v>
      </c>
      <c r="J108" s="17">
        <v>5776</v>
      </c>
      <c r="K108" s="50">
        <f>SUM(K100,J108)</f>
        <v>475566</v>
      </c>
    </row>
    <row r="109" spans="1:11" ht="21" customHeight="1" x14ac:dyDescent="0.3">
      <c r="A109" s="189"/>
      <c r="B109" s="7"/>
      <c r="C109" s="8"/>
      <c r="D109" s="46" t="s">
        <v>1228</v>
      </c>
      <c r="E109" s="9" t="s">
        <v>21</v>
      </c>
      <c r="F109" s="13" t="s">
        <v>14</v>
      </c>
      <c r="G109" s="214"/>
      <c r="H109" s="11" t="s">
        <v>33</v>
      </c>
      <c r="I109" s="193"/>
      <c r="J109" s="12"/>
      <c r="K109" s="47"/>
    </row>
    <row r="110" spans="1:11" ht="21" customHeight="1" x14ac:dyDescent="0.3">
      <c r="A110" s="189"/>
      <c r="B110" s="7"/>
      <c r="C110" s="8"/>
      <c r="D110" s="7"/>
      <c r="E110" s="9" t="s">
        <v>4</v>
      </c>
      <c r="F110" s="10" t="s">
        <v>12</v>
      </c>
      <c r="G110" s="214"/>
      <c r="H110" s="11" t="s">
        <v>29</v>
      </c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0" t="s">
        <v>12</v>
      </c>
      <c r="G111" s="214"/>
      <c r="H111" s="11" t="s">
        <v>47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0" t="s">
        <v>12</v>
      </c>
      <c r="G112" s="214"/>
      <c r="H112" s="11" t="s">
        <v>47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7"/>
      <c r="E113" s="9" t="s">
        <v>7</v>
      </c>
      <c r="F113" s="13" t="s">
        <v>14</v>
      </c>
      <c r="G113" s="214"/>
      <c r="H113" s="11" t="s">
        <v>47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20" t="s">
        <v>72</v>
      </c>
      <c r="F114" s="10" t="s">
        <v>12</v>
      </c>
      <c r="G114" s="214"/>
      <c r="H114" s="11" t="s">
        <v>55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15</v>
      </c>
      <c r="B116" s="4">
        <v>44963</v>
      </c>
      <c r="C116" s="5" t="s">
        <v>23</v>
      </c>
      <c r="D116" s="46" t="s">
        <v>1229</v>
      </c>
      <c r="E116" s="9" t="s">
        <v>317</v>
      </c>
      <c r="F116" s="13"/>
      <c r="G116" s="202" t="s">
        <v>43</v>
      </c>
      <c r="H116" s="11"/>
      <c r="I116" s="203" t="s">
        <v>18</v>
      </c>
      <c r="J116" s="17">
        <v>8291</v>
      </c>
      <c r="K116" s="50">
        <f>SUM(K108,J116)</f>
        <v>483857</v>
      </c>
    </row>
    <row r="117" spans="1:11" ht="21" customHeight="1" x14ac:dyDescent="0.3">
      <c r="A117" s="189"/>
      <c r="B117" s="7"/>
      <c r="C117" s="8"/>
      <c r="D117" s="46" t="s">
        <v>1230</v>
      </c>
      <c r="E117" s="9" t="s">
        <v>21</v>
      </c>
      <c r="F117" s="13" t="s">
        <v>14</v>
      </c>
      <c r="G117" s="214"/>
      <c r="H117" s="11" t="s">
        <v>13</v>
      </c>
      <c r="I117" s="193"/>
      <c r="J117" s="12"/>
      <c r="K117" s="47"/>
    </row>
    <row r="118" spans="1:11" ht="21" customHeight="1" x14ac:dyDescent="0.3">
      <c r="A118" s="189"/>
      <c r="B118" s="7"/>
      <c r="C118" s="8"/>
      <c r="D118" s="7"/>
      <c r="E118" s="9" t="s">
        <v>4</v>
      </c>
      <c r="F118" s="10" t="s">
        <v>12</v>
      </c>
      <c r="G118" s="214"/>
      <c r="H118" s="11" t="s">
        <v>86</v>
      </c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0" t="s">
        <v>12</v>
      </c>
      <c r="G119" s="214"/>
      <c r="H119" s="11" t="s">
        <v>52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3" t="s">
        <v>14</v>
      </c>
      <c r="G120" s="214"/>
      <c r="H120" s="11" t="s">
        <v>86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7"/>
      <c r="E121" s="9" t="s">
        <v>7</v>
      </c>
      <c r="F121" s="10" t="s">
        <v>12</v>
      </c>
      <c r="G121" s="214"/>
      <c r="H121" s="11" t="s">
        <v>52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20" t="s">
        <v>72</v>
      </c>
      <c r="F122" s="13" t="s">
        <v>14</v>
      </c>
      <c r="G122" s="214"/>
      <c r="H122" s="11" t="s">
        <v>68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26"/>
      <c r="F123" s="26"/>
      <c r="G123" s="26"/>
      <c r="H123" s="27"/>
      <c r="I123" s="26"/>
      <c r="J123" s="28"/>
      <c r="K123" s="53"/>
    </row>
    <row r="124" spans="1:11" ht="21" customHeight="1" x14ac:dyDescent="0.35">
      <c r="A124" s="188">
        <v>16</v>
      </c>
      <c r="B124" s="4">
        <v>44963</v>
      </c>
      <c r="C124" s="5" t="s">
        <v>20</v>
      </c>
      <c r="D124" s="46" t="s">
        <v>1231</v>
      </c>
      <c r="E124" s="9" t="s">
        <v>317</v>
      </c>
      <c r="F124" s="13"/>
      <c r="G124" s="205" t="s">
        <v>32</v>
      </c>
      <c r="H124" s="11"/>
      <c r="I124" s="203" t="s">
        <v>759</v>
      </c>
      <c r="J124" s="17">
        <v>30151</v>
      </c>
      <c r="K124" s="50">
        <f>SUM(K116,J124)</f>
        <v>514008</v>
      </c>
    </row>
    <row r="125" spans="1:11" ht="21" customHeight="1" x14ac:dyDescent="0.3">
      <c r="A125" s="189"/>
      <c r="B125" s="7"/>
      <c r="C125" s="8"/>
      <c r="D125" s="46" t="s">
        <v>773</v>
      </c>
      <c r="E125" s="9" t="s">
        <v>21</v>
      </c>
      <c r="F125" s="13"/>
      <c r="G125" s="196"/>
      <c r="H125" s="11"/>
      <c r="I125" s="193"/>
      <c r="J125" s="12"/>
      <c r="K125" s="47"/>
    </row>
    <row r="126" spans="1:11" ht="21" customHeight="1" x14ac:dyDescent="0.3">
      <c r="A126" s="189"/>
      <c r="B126" s="7"/>
      <c r="C126" s="8"/>
      <c r="D126" s="7"/>
      <c r="E126" s="9" t="s">
        <v>4</v>
      </c>
      <c r="F126" s="10"/>
      <c r="G126" s="196"/>
      <c r="H126" s="11"/>
      <c r="I126" s="193"/>
      <c r="J126" s="12"/>
      <c r="K126" s="47"/>
    </row>
    <row r="127" spans="1:11" ht="21" customHeight="1" x14ac:dyDescent="0.3">
      <c r="A127" s="189"/>
      <c r="B127" s="7"/>
      <c r="C127" s="8"/>
      <c r="D127" s="9"/>
      <c r="E127" s="9" t="s">
        <v>5</v>
      </c>
      <c r="F127" s="13" t="s">
        <v>14</v>
      </c>
      <c r="G127" s="196"/>
      <c r="H127" s="11" t="s">
        <v>93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3" t="s">
        <v>14</v>
      </c>
      <c r="G128" s="196"/>
      <c r="H128" s="11" t="s">
        <v>88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7"/>
      <c r="E129" s="9" t="s">
        <v>7</v>
      </c>
      <c r="F129" s="13" t="s">
        <v>14</v>
      </c>
      <c r="G129" s="196"/>
      <c r="H129" s="11" t="s">
        <v>26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20" t="s">
        <v>72</v>
      </c>
      <c r="F130" s="13" t="s">
        <v>14</v>
      </c>
      <c r="G130" s="211"/>
      <c r="H130" s="11" t="s">
        <v>55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26"/>
      <c r="F131" s="26"/>
      <c r="G131" s="26"/>
      <c r="H131" s="27"/>
      <c r="I131" s="26"/>
      <c r="J131" s="28"/>
      <c r="K131" s="53"/>
    </row>
    <row r="132" spans="1:11" ht="21" customHeight="1" x14ac:dyDescent="0.35">
      <c r="A132" s="188">
        <v>17</v>
      </c>
      <c r="B132" s="4">
        <v>44964</v>
      </c>
      <c r="C132" s="5" t="s">
        <v>104</v>
      </c>
      <c r="D132" s="46" t="s">
        <v>1232</v>
      </c>
      <c r="E132" s="9" t="s">
        <v>317</v>
      </c>
      <c r="F132" s="13"/>
      <c r="G132" s="205" t="s">
        <v>32</v>
      </c>
      <c r="H132" s="11"/>
      <c r="I132" s="203" t="s">
        <v>1177</v>
      </c>
      <c r="J132" s="17">
        <v>35412</v>
      </c>
      <c r="K132" s="50">
        <f>SUM(K124,J132)</f>
        <v>549420</v>
      </c>
    </row>
    <row r="133" spans="1:11" ht="21" customHeight="1" x14ac:dyDescent="0.3">
      <c r="A133" s="189"/>
      <c r="B133" s="7"/>
      <c r="C133" s="8"/>
      <c r="D133" s="46" t="s">
        <v>1233</v>
      </c>
      <c r="E133" s="9" t="s">
        <v>21</v>
      </c>
      <c r="F133" s="13" t="s">
        <v>14</v>
      </c>
      <c r="G133" s="196"/>
      <c r="H133" s="11" t="s">
        <v>28</v>
      </c>
      <c r="I133" s="193"/>
      <c r="J133" s="12"/>
      <c r="K133" s="47"/>
    </row>
    <row r="134" spans="1:11" ht="21" customHeight="1" x14ac:dyDescent="0.3">
      <c r="A134" s="189"/>
      <c r="B134" s="7"/>
      <c r="C134" s="8"/>
      <c r="D134" s="7"/>
      <c r="E134" s="9" t="s">
        <v>4</v>
      </c>
      <c r="F134" s="13" t="s">
        <v>14</v>
      </c>
      <c r="G134" s="196"/>
      <c r="H134" s="11" t="s">
        <v>68</v>
      </c>
      <c r="I134" s="193"/>
      <c r="J134" s="12"/>
      <c r="K134" s="47"/>
    </row>
    <row r="135" spans="1:11" ht="21" customHeight="1" x14ac:dyDescent="0.3">
      <c r="A135" s="189"/>
      <c r="B135" s="7"/>
      <c r="C135" s="8"/>
      <c r="D135" s="9"/>
      <c r="E135" s="9" t="s">
        <v>5</v>
      </c>
      <c r="F135" s="13" t="s">
        <v>14</v>
      </c>
      <c r="G135" s="196"/>
      <c r="H135" s="11" t="s">
        <v>47</v>
      </c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6</v>
      </c>
      <c r="F136" s="10" t="s">
        <v>12</v>
      </c>
      <c r="G136" s="196"/>
      <c r="H136" s="11" t="s">
        <v>68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7"/>
      <c r="E137" s="9" t="s">
        <v>7</v>
      </c>
      <c r="F137" s="13" t="s">
        <v>14</v>
      </c>
      <c r="G137" s="196"/>
      <c r="H137" s="11" t="s">
        <v>45</v>
      </c>
      <c r="I137" s="193"/>
      <c r="J137" s="12"/>
      <c r="K137" s="47"/>
    </row>
    <row r="138" spans="1:11" ht="21" customHeight="1" thickBot="1" x14ac:dyDescent="0.35">
      <c r="A138" s="201"/>
      <c r="B138" s="34"/>
      <c r="C138" s="19"/>
      <c r="D138" s="20"/>
      <c r="E138" s="20" t="s">
        <v>72</v>
      </c>
      <c r="F138" s="10" t="s">
        <v>12</v>
      </c>
      <c r="G138" s="211"/>
      <c r="H138" s="11" t="s">
        <v>68</v>
      </c>
      <c r="I138" s="204"/>
      <c r="J138" s="23"/>
      <c r="K138" s="51"/>
    </row>
    <row r="139" spans="1:11" ht="21" customHeight="1" thickTop="1" x14ac:dyDescent="0.3">
      <c r="A139" s="52"/>
      <c r="B139" s="40"/>
      <c r="C139" s="25"/>
      <c r="D139" s="26"/>
      <c r="E139" s="26"/>
      <c r="F139" s="26"/>
      <c r="G139" s="26"/>
      <c r="H139" s="27"/>
      <c r="I139" s="26"/>
      <c r="J139" s="28"/>
      <c r="K139" s="53"/>
    </row>
    <row r="140" spans="1:11" ht="21" customHeight="1" x14ac:dyDescent="0.35">
      <c r="A140" s="188">
        <v>18</v>
      </c>
      <c r="B140" s="4">
        <v>44964</v>
      </c>
      <c r="C140" s="5" t="s">
        <v>35</v>
      </c>
      <c r="D140" s="46" t="s">
        <v>1234</v>
      </c>
      <c r="E140" s="9" t="s">
        <v>317</v>
      </c>
      <c r="F140" s="13"/>
      <c r="G140" s="202" t="s">
        <v>43</v>
      </c>
      <c r="H140" s="11"/>
      <c r="I140" s="203" t="s">
        <v>1211</v>
      </c>
      <c r="J140" s="17">
        <v>5870</v>
      </c>
      <c r="K140" s="50">
        <f>SUM(K132,J140)</f>
        <v>555290</v>
      </c>
    </row>
    <row r="141" spans="1:11" ht="21" customHeight="1" x14ac:dyDescent="0.3">
      <c r="A141" s="189"/>
      <c r="B141" s="7"/>
      <c r="C141" s="8"/>
      <c r="D141" s="46" t="s">
        <v>1235</v>
      </c>
      <c r="E141" s="9" t="s">
        <v>21</v>
      </c>
      <c r="F141" s="13"/>
      <c r="G141" s="214"/>
      <c r="H141" s="11"/>
      <c r="I141" s="193"/>
      <c r="J141" s="12"/>
      <c r="K141" s="47"/>
    </row>
    <row r="142" spans="1:11" ht="21" customHeight="1" x14ac:dyDescent="0.3">
      <c r="A142" s="189"/>
      <c r="B142" s="7"/>
      <c r="C142" s="8"/>
      <c r="D142" s="7"/>
      <c r="E142" s="9" t="s">
        <v>4</v>
      </c>
      <c r="F142" s="13" t="s">
        <v>14</v>
      </c>
      <c r="G142" s="214"/>
      <c r="H142" s="11" t="s">
        <v>33</v>
      </c>
      <c r="I142" s="193"/>
      <c r="J142" s="12"/>
      <c r="K142" s="47"/>
    </row>
    <row r="143" spans="1:11" ht="21" customHeight="1" x14ac:dyDescent="0.3">
      <c r="A143" s="189"/>
      <c r="B143" s="7"/>
      <c r="C143" s="8"/>
      <c r="D143" s="9"/>
      <c r="E143" s="9" t="s">
        <v>5</v>
      </c>
      <c r="F143" s="10" t="s">
        <v>12</v>
      </c>
      <c r="G143" s="214"/>
      <c r="H143" s="11" t="s">
        <v>25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6</v>
      </c>
      <c r="F144" s="10" t="s">
        <v>12</v>
      </c>
      <c r="G144" s="214"/>
      <c r="H144" s="11" t="s">
        <v>17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7"/>
      <c r="E145" s="9" t="s">
        <v>7</v>
      </c>
      <c r="F145" s="10" t="s">
        <v>12</v>
      </c>
      <c r="G145" s="214"/>
      <c r="H145" s="11" t="s">
        <v>63</v>
      </c>
      <c r="I145" s="193"/>
      <c r="J145" s="12"/>
      <c r="K145" s="47"/>
    </row>
    <row r="146" spans="1:11" ht="21" customHeight="1" thickBot="1" x14ac:dyDescent="0.35">
      <c r="A146" s="201"/>
      <c r="B146" s="34"/>
      <c r="C146" s="19"/>
      <c r="D146" s="20"/>
      <c r="E146" s="20" t="s">
        <v>72</v>
      </c>
      <c r="F146" s="13" t="s">
        <v>14</v>
      </c>
      <c r="G146" s="214"/>
      <c r="H146" s="11" t="s">
        <v>55</v>
      </c>
      <c r="I146" s="204"/>
      <c r="J146" s="23"/>
      <c r="K146" s="51"/>
    </row>
    <row r="147" spans="1:11" ht="21" customHeight="1" thickTop="1" x14ac:dyDescent="0.3">
      <c r="A147" s="52"/>
      <c r="B147" s="40"/>
      <c r="C147" s="25"/>
      <c r="D147" s="26"/>
      <c r="E147" s="26"/>
      <c r="F147" s="26"/>
      <c r="G147" s="26"/>
      <c r="H147" s="27"/>
      <c r="I147" s="26"/>
      <c r="J147" s="28"/>
      <c r="K147" s="53"/>
    </row>
    <row r="148" spans="1:11" ht="21" customHeight="1" x14ac:dyDescent="0.35">
      <c r="A148" s="188">
        <v>19</v>
      </c>
      <c r="B148" s="4">
        <v>44964</v>
      </c>
      <c r="C148" s="5" t="s">
        <v>35</v>
      </c>
      <c r="D148" s="46" t="s">
        <v>1237</v>
      </c>
      <c r="E148" s="9" t="s">
        <v>317</v>
      </c>
      <c r="F148" s="13"/>
      <c r="G148" s="206" t="s">
        <v>38</v>
      </c>
      <c r="H148" s="11"/>
      <c r="I148" s="203" t="s">
        <v>690</v>
      </c>
      <c r="J148" s="17">
        <v>12074</v>
      </c>
      <c r="K148" s="50">
        <f>SUM(K140,J148)</f>
        <v>567364</v>
      </c>
    </row>
    <row r="149" spans="1:11" ht="21" customHeight="1" x14ac:dyDescent="0.3">
      <c r="A149" s="189"/>
      <c r="B149" s="7"/>
      <c r="C149" s="8"/>
      <c r="D149" s="46" t="s">
        <v>1236</v>
      </c>
      <c r="E149" s="9" t="s">
        <v>21</v>
      </c>
      <c r="F149" s="13" t="s">
        <v>14</v>
      </c>
      <c r="G149" s="212"/>
      <c r="H149" s="11" t="s">
        <v>135</v>
      </c>
      <c r="I149" s="193"/>
      <c r="J149" s="12"/>
      <c r="K149" s="47"/>
    </row>
    <row r="150" spans="1:11" ht="21" customHeight="1" x14ac:dyDescent="0.3">
      <c r="A150" s="189"/>
      <c r="B150" s="7"/>
      <c r="C150" s="8"/>
      <c r="D150" s="7"/>
      <c r="E150" s="9" t="s">
        <v>4</v>
      </c>
      <c r="F150" s="10" t="s">
        <v>12</v>
      </c>
      <c r="G150" s="212"/>
      <c r="H150" s="11" t="s">
        <v>56</v>
      </c>
      <c r="I150" s="193"/>
      <c r="J150" s="12"/>
      <c r="K150" s="47"/>
    </row>
    <row r="151" spans="1:11" ht="21" customHeight="1" x14ac:dyDescent="0.3">
      <c r="A151" s="189"/>
      <c r="B151" s="7"/>
      <c r="C151" s="8"/>
      <c r="D151" s="9"/>
      <c r="E151" s="9" t="s">
        <v>5</v>
      </c>
      <c r="F151" s="13" t="s">
        <v>14</v>
      </c>
      <c r="G151" s="212"/>
      <c r="H151" s="11" t="s">
        <v>133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6</v>
      </c>
      <c r="F152" s="10" t="s">
        <v>12</v>
      </c>
      <c r="G152" s="212"/>
      <c r="H152" s="11" t="s">
        <v>56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7"/>
      <c r="E153" s="9" t="s">
        <v>7</v>
      </c>
      <c r="F153" s="13" t="s">
        <v>14</v>
      </c>
      <c r="G153" s="212"/>
      <c r="H153" s="11" t="s">
        <v>135</v>
      </c>
      <c r="I153" s="193"/>
      <c r="J153" s="12"/>
      <c r="K153" s="47"/>
    </row>
    <row r="154" spans="1:11" ht="21" customHeight="1" thickBot="1" x14ac:dyDescent="0.35">
      <c r="A154" s="201"/>
      <c r="B154" s="34"/>
      <c r="C154" s="19"/>
      <c r="D154" s="20"/>
      <c r="E154" s="20" t="s">
        <v>72</v>
      </c>
      <c r="F154" s="10" t="s">
        <v>12</v>
      </c>
      <c r="G154" s="213"/>
      <c r="H154" s="11" t="s">
        <v>55</v>
      </c>
      <c r="I154" s="204"/>
      <c r="J154" s="23"/>
      <c r="K154" s="51"/>
    </row>
    <row r="155" spans="1:11" ht="21" customHeight="1" thickTop="1" x14ac:dyDescent="0.3">
      <c r="A155" s="52"/>
      <c r="B155" s="40"/>
      <c r="C155" s="25"/>
      <c r="D155" s="26"/>
      <c r="E155" s="26"/>
      <c r="F155" s="26"/>
      <c r="G155" s="26"/>
      <c r="H155" s="27"/>
      <c r="I155" s="26"/>
      <c r="J155" s="28"/>
      <c r="K155" s="53"/>
    </row>
    <row r="156" spans="1:11" ht="21" customHeight="1" x14ac:dyDescent="0.35">
      <c r="A156" s="188">
        <v>20</v>
      </c>
      <c r="B156" s="4">
        <v>44964</v>
      </c>
      <c r="C156" s="5" t="s">
        <v>23</v>
      </c>
      <c r="D156" s="46" t="s">
        <v>1238</v>
      </c>
      <c r="E156" s="9" t="s">
        <v>317</v>
      </c>
      <c r="F156" s="13"/>
      <c r="G156" s="205" t="s">
        <v>32</v>
      </c>
      <c r="H156" s="11"/>
      <c r="I156" s="203" t="s">
        <v>1211</v>
      </c>
      <c r="J156" s="17">
        <v>34017</v>
      </c>
      <c r="K156" s="50">
        <f>SUM(K148,J156)</f>
        <v>601381</v>
      </c>
    </row>
    <row r="157" spans="1:11" ht="21" customHeight="1" x14ac:dyDescent="0.3">
      <c r="A157" s="189"/>
      <c r="B157" s="7"/>
      <c r="C157" s="8"/>
      <c r="D157" s="46" t="s">
        <v>277</v>
      </c>
      <c r="E157" s="9" t="s">
        <v>21</v>
      </c>
      <c r="F157" s="13"/>
      <c r="G157" s="196"/>
      <c r="H157" s="11"/>
      <c r="I157" s="193"/>
      <c r="J157" s="12"/>
      <c r="K157" s="47"/>
    </row>
    <row r="158" spans="1:11" ht="21" customHeight="1" x14ac:dyDescent="0.3">
      <c r="A158" s="189"/>
      <c r="B158" s="7"/>
      <c r="C158" s="8"/>
      <c r="D158" s="7"/>
      <c r="E158" s="9" t="s">
        <v>4</v>
      </c>
      <c r="F158" s="13" t="s">
        <v>14</v>
      </c>
      <c r="G158" s="196"/>
      <c r="H158" s="11" t="s">
        <v>56</v>
      </c>
      <c r="I158" s="193"/>
      <c r="J158" s="12"/>
      <c r="K158" s="47"/>
    </row>
    <row r="159" spans="1:11" ht="21" customHeight="1" x14ac:dyDescent="0.3">
      <c r="A159" s="189"/>
      <c r="B159" s="7"/>
      <c r="C159" s="8"/>
      <c r="D159" s="9"/>
      <c r="E159" s="9" t="s">
        <v>5</v>
      </c>
      <c r="F159" s="13" t="s">
        <v>14</v>
      </c>
      <c r="G159" s="196"/>
      <c r="H159" s="11" t="s">
        <v>135</v>
      </c>
      <c r="I159" s="193"/>
      <c r="J159" s="12"/>
      <c r="K159" s="47"/>
    </row>
    <row r="160" spans="1:11" ht="21" customHeight="1" x14ac:dyDescent="0.3">
      <c r="A160" s="189"/>
      <c r="B160" s="7"/>
      <c r="C160" s="8"/>
      <c r="D160" s="9"/>
      <c r="E160" s="9" t="s">
        <v>6</v>
      </c>
      <c r="F160" s="13" t="s">
        <v>14</v>
      </c>
      <c r="G160" s="196"/>
      <c r="H160" s="11" t="s">
        <v>86</v>
      </c>
      <c r="I160" s="193"/>
      <c r="J160" s="12"/>
      <c r="K160" s="47"/>
    </row>
    <row r="161" spans="1:11" ht="21" customHeight="1" x14ac:dyDescent="0.3">
      <c r="A161" s="189"/>
      <c r="B161" s="7"/>
      <c r="C161" s="8"/>
      <c r="D161" s="7"/>
      <c r="E161" s="9" t="s">
        <v>7</v>
      </c>
      <c r="F161" s="10" t="s">
        <v>12</v>
      </c>
      <c r="G161" s="196"/>
      <c r="H161" s="11" t="s">
        <v>133</v>
      </c>
      <c r="I161" s="193"/>
      <c r="J161" s="12"/>
      <c r="K161" s="47"/>
    </row>
    <row r="162" spans="1:11" ht="21" customHeight="1" thickBot="1" x14ac:dyDescent="0.35">
      <c r="A162" s="201"/>
      <c r="B162" s="34"/>
      <c r="C162" s="19"/>
      <c r="D162" s="20"/>
      <c r="E162" s="20" t="s">
        <v>72</v>
      </c>
      <c r="F162" s="13" t="s">
        <v>14</v>
      </c>
      <c r="G162" s="211"/>
      <c r="H162" s="11" t="s">
        <v>68</v>
      </c>
      <c r="I162" s="204"/>
      <c r="J162" s="23"/>
      <c r="K162" s="51"/>
    </row>
    <row r="163" spans="1:11" ht="21" customHeight="1" thickTop="1" x14ac:dyDescent="0.3">
      <c r="A163" s="52"/>
      <c r="B163" s="40"/>
      <c r="C163" s="25"/>
      <c r="D163" s="26"/>
      <c r="E163" s="26"/>
      <c r="F163" s="26"/>
      <c r="G163" s="26"/>
      <c r="H163" s="27"/>
      <c r="I163" s="26"/>
      <c r="J163" s="28"/>
      <c r="K163" s="53"/>
    </row>
    <row r="164" spans="1:11" ht="21" customHeight="1" x14ac:dyDescent="0.35">
      <c r="A164" s="188">
        <v>21</v>
      </c>
      <c r="B164" s="4">
        <v>44965</v>
      </c>
      <c r="C164" s="5" t="s">
        <v>104</v>
      </c>
      <c r="D164" s="46" t="s">
        <v>1239</v>
      </c>
      <c r="E164" s="9" t="s">
        <v>317</v>
      </c>
      <c r="F164" s="13"/>
      <c r="G164" s="205" t="s">
        <v>32</v>
      </c>
      <c r="H164" s="11"/>
      <c r="I164" s="203" t="s">
        <v>759</v>
      </c>
      <c r="J164" s="17">
        <v>34798</v>
      </c>
      <c r="K164" s="50">
        <f>SUM(K156,J164)</f>
        <v>636179</v>
      </c>
    </row>
    <row r="165" spans="1:11" ht="21" customHeight="1" x14ac:dyDescent="0.3">
      <c r="A165" s="189"/>
      <c r="B165" s="7"/>
      <c r="C165" s="8"/>
      <c r="D165" s="46" t="s">
        <v>1240</v>
      </c>
      <c r="E165" s="9" t="s">
        <v>21</v>
      </c>
      <c r="F165" s="13"/>
      <c r="G165" s="196"/>
      <c r="H165" s="11"/>
      <c r="I165" s="193"/>
      <c r="J165" s="12"/>
      <c r="K165" s="47"/>
    </row>
    <row r="166" spans="1:11" ht="21" customHeight="1" x14ac:dyDescent="0.3">
      <c r="A166" s="189"/>
      <c r="B166" s="7"/>
      <c r="C166" s="8"/>
      <c r="D166" s="7"/>
      <c r="E166" s="9" t="s">
        <v>4</v>
      </c>
      <c r="F166" s="13" t="s">
        <v>14</v>
      </c>
      <c r="G166" s="196"/>
      <c r="H166" s="11" t="s">
        <v>135</v>
      </c>
      <c r="I166" s="193"/>
      <c r="J166" s="12"/>
      <c r="K166" s="47"/>
    </row>
    <row r="167" spans="1:11" ht="21" customHeight="1" x14ac:dyDescent="0.3">
      <c r="A167" s="189"/>
      <c r="B167" s="7"/>
      <c r="C167" s="8"/>
      <c r="D167" s="9"/>
      <c r="E167" s="9" t="s">
        <v>5</v>
      </c>
      <c r="F167" s="13" t="s">
        <v>14</v>
      </c>
      <c r="G167" s="196"/>
      <c r="H167" s="11" t="s">
        <v>48</v>
      </c>
      <c r="I167" s="193"/>
      <c r="J167" s="12"/>
      <c r="K167" s="47"/>
    </row>
    <row r="168" spans="1:11" ht="21" customHeight="1" x14ac:dyDescent="0.3">
      <c r="A168" s="189"/>
      <c r="B168" s="7"/>
      <c r="C168" s="8"/>
      <c r="D168" s="9"/>
      <c r="E168" s="9" t="s">
        <v>6</v>
      </c>
      <c r="F168" s="13" t="s">
        <v>14</v>
      </c>
      <c r="G168" s="196"/>
      <c r="H168" s="11" t="s">
        <v>86</v>
      </c>
      <c r="I168" s="193"/>
      <c r="J168" s="12"/>
      <c r="K168" s="47"/>
    </row>
    <row r="169" spans="1:11" ht="21" customHeight="1" x14ac:dyDescent="0.3">
      <c r="A169" s="189"/>
      <c r="B169" s="7"/>
      <c r="C169" s="8"/>
      <c r="D169" s="7"/>
      <c r="E169" s="9" t="s">
        <v>7</v>
      </c>
      <c r="F169" s="10" t="s">
        <v>12</v>
      </c>
      <c r="G169" s="196"/>
      <c r="H169" s="11" t="s">
        <v>48</v>
      </c>
      <c r="I169" s="193"/>
      <c r="J169" s="12"/>
      <c r="K169" s="47"/>
    </row>
    <row r="170" spans="1:11" ht="21" customHeight="1" thickBot="1" x14ac:dyDescent="0.35">
      <c r="A170" s="201"/>
      <c r="B170" s="34"/>
      <c r="C170" s="19"/>
      <c r="D170" s="20"/>
      <c r="E170" s="20" t="s">
        <v>72</v>
      </c>
      <c r="F170" s="13" t="s">
        <v>14</v>
      </c>
      <c r="G170" s="211"/>
      <c r="H170" s="11" t="s">
        <v>68</v>
      </c>
      <c r="I170" s="204"/>
      <c r="J170" s="23"/>
      <c r="K170" s="51"/>
    </row>
    <row r="171" spans="1:11" ht="21" customHeight="1" thickTop="1" x14ac:dyDescent="0.3">
      <c r="A171" s="52"/>
      <c r="B171" s="40"/>
      <c r="C171" s="25"/>
      <c r="D171" s="26"/>
      <c r="E171" s="26"/>
      <c r="F171" s="26"/>
      <c r="G171" s="26"/>
      <c r="H171" s="27"/>
      <c r="I171" s="26"/>
      <c r="J171" s="28"/>
      <c r="K171" s="53"/>
    </row>
    <row r="172" spans="1:11" ht="21" customHeight="1" x14ac:dyDescent="0.35">
      <c r="A172" s="188">
        <v>22</v>
      </c>
      <c r="B172" s="4">
        <v>44965</v>
      </c>
      <c r="C172" s="5" t="s">
        <v>104</v>
      </c>
      <c r="D172" s="46" t="s">
        <v>1241</v>
      </c>
      <c r="E172" s="9" t="s">
        <v>317</v>
      </c>
      <c r="F172" s="13"/>
      <c r="G172" s="205" t="s">
        <v>32</v>
      </c>
      <c r="H172" s="11"/>
      <c r="I172" s="203" t="s">
        <v>1177</v>
      </c>
      <c r="J172" s="17">
        <v>24558</v>
      </c>
      <c r="K172" s="50">
        <f>SUM(K164,J172)</f>
        <v>660737</v>
      </c>
    </row>
    <row r="173" spans="1:11" ht="21" customHeight="1" x14ac:dyDescent="0.3">
      <c r="A173" s="189"/>
      <c r="B173" s="7"/>
      <c r="C173" s="8"/>
      <c r="D173" s="46" t="s">
        <v>751</v>
      </c>
      <c r="E173" s="9" t="s">
        <v>21</v>
      </c>
      <c r="F173" s="10" t="s">
        <v>12</v>
      </c>
      <c r="G173" s="196"/>
      <c r="H173" s="11" t="s">
        <v>86</v>
      </c>
      <c r="I173" s="193"/>
      <c r="J173" s="12"/>
      <c r="K173" s="47"/>
    </row>
    <row r="174" spans="1:11" ht="21" customHeight="1" x14ac:dyDescent="0.3">
      <c r="A174" s="189"/>
      <c r="B174" s="7"/>
      <c r="C174" s="8"/>
      <c r="D174" s="7"/>
      <c r="E174" s="9" t="s">
        <v>4</v>
      </c>
      <c r="F174" s="13" t="s">
        <v>14</v>
      </c>
      <c r="G174" s="196"/>
      <c r="H174" s="11" t="s">
        <v>63</v>
      </c>
      <c r="I174" s="193"/>
      <c r="J174" s="12"/>
      <c r="K174" s="47"/>
    </row>
    <row r="175" spans="1:11" ht="21" customHeight="1" x14ac:dyDescent="0.3">
      <c r="A175" s="189"/>
      <c r="B175" s="7"/>
      <c r="C175" s="8"/>
      <c r="D175" s="9"/>
      <c r="E175" s="9" t="s">
        <v>5</v>
      </c>
      <c r="F175" s="13" t="s">
        <v>14</v>
      </c>
      <c r="G175" s="196"/>
      <c r="H175" s="11" t="s">
        <v>47</v>
      </c>
      <c r="I175" s="193"/>
      <c r="J175" s="12"/>
      <c r="K175" s="47"/>
    </row>
    <row r="176" spans="1:11" ht="21" customHeight="1" x14ac:dyDescent="0.3">
      <c r="A176" s="189"/>
      <c r="B176" s="7"/>
      <c r="C176" s="8"/>
      <c r="D176" s="9"/>
      <c r="E176" s="9" t="s">
        <v>6</v>
      </c>
      <c r="F176" s="10" t="s">
        <v>12</v>
      </c>
      <c r="G176" s="196"/>
      <c r="H176" s="11" t="s">
        <v>63</v>
      </c>
      <c r="I176" s="193"/>
      <c r="J176" s="12"/>
      <c r="K176" s="47"/>
    </row>
    <row r="177" spans="1:11" ht="21" customHeight="1" x14ac:dyDescent="0.3">
      <c r="A177" s="189"/>
      <c r="B177" s="7"/>
      <c r="C177" s="8"/>
      <c r="D177" s="7"/>
      <c r="E177" s="9" t="s">
        <v>7</v>
      </c>
      <c r="F177" s="13" t="s">
        <v>14</v>
      </c>
      <c r="G177" s="196"/>
      <c r="H177" s="11" t="s">
        <v>45</v>
      </c>
      <c r="I177" s="193"/>
      <c r="J177" s="12"/>
      <c r="K177" s="47"/>
    </row>
    <row r="178" spans="1:11" ht="21" customHeight="1" thickBot="1" x14ac:dyDescent="0.35">
      <c r="A178" s="201"/>
      <c r="B178" s="34"/>
      <c r="C178" s="19"/>
      <c r="D178" s="20"/>
      <c r="E178" s="20" t="s">
        <v>72</v>
      </c>
      <c r="F178" s="10" t="s">
        <v>12</v>
      </c>
      <c r="G178" s="211"/>
      <c r="H178" s="11" t="s">
        <v>68</v>
      </c>
      <c r="I178" s="204"/>
      <c r="J178" s="23"/>
      <c r="K178" s="51"/>
    </row>
    <row r="179" spans="1:11" ht="21" customHeight="1" thickTop="1" x14ac:dyDescent="0.3">
      <c r="A179" s="52"/>
      <c r="B179" s="40"/>
      <c r="C179" s="25"/>
      <c r="D179" s="26"/>
      <c r="E179" s="26"/>
      <c r="F179" s="26"/>
      <c r="G179" s="26"/>
      <c r="H179" s="27"/>
      <c r="I179" s="26"/>
      <c r="J179" s="28"/>
      <c r="K179" s="53"/>
    </row>
    <row r="180" spans="1:11" ht="21" customHeight="1" x14ac:dyDescent="0.35">
      <c r="A180" s="188">
        <v>23</v>
      </c>
      <c r="B180" s="4">
        <v>44965</v>
      </c>
      <c r="C180" s="5" t="s">
        <v>35</v>
      </c>
      <c r="D180" s="46" t="s">
        <v>1242</v>
      </c>
      <c r="E180" s="9" t="s">
        <v>317</v>
      </c>
      <c r="F180" s="13"/>
      <c r="G180" s="205" t="s">
        <v>32</v>
      </c>
      <c r="H180" s="11"/>
      <c r="I180" s="203" t="s">
        <v>1177</v>
      </c>
      <c r="J180" s="17">
        <v>30326</v>
      </c>
      <c r="K180" s="50">
        <f>SUM(K172,J180)</f>
        <v>691063</v>
      </c>
    </row>
    <row r="181" spans="1:11" ht="21" customHeight="1" x14ac:dyDescent="0.3">
      <c r="A181" s="189"/>
      <c r="B181" s="7"/>
      <c r="C181" s="8"/>
      <c r="D181" s="46" t="s">
        <v>778</v>
      </c>
      <c r="E181" s="9" t="s">
        <v>21</v>
      </c>
      <c r="F181" s="10"/>
      <c r="G181" s="196"/>
      <c r="H181" s="11"/>
      <c r="I181" s="193"/>
      <c r="J181" s="12"/>
      <c r="K181" s="47"/>
    </row>
    <row r="182" spans="1:11" ht="21" customHeight="1" x14ac:dyDescent="0.3">
      <c r="A182" s="189"/>
      <c r="B182" s="7"/>
      <c r="C182" s="8"/>
      <c r="D182" s="7"/>
      <c r="E182" s="9" t="s">
        <v>4</v>
      </c>
      <c r="F182" s="13"/>
      <c r="G182" s="196"/>
      <c r="H182" s="11"/>
      <c r="I182" s="193"/>
      <c r="J182" s="12"/>
      <c r="K182" s="47"/>
    </row>
    <row r="183" spans="1:11" ht="21" customHeight="1" x14ac:dyDescent="0.3">
      <c r="A183" s="189"/>
      <c r="B183" s="7"/>
      <c r="C183" s="8"/>
      <c r="D183" s="9"/>
      <c r="E183" s="9" t="s">
        <v>5</v>
      </c>
      <c r="F183" s="13" t="s">
        <v>14</v>
      </c>
      <c r="G183" s="196"/>
      <c r="H183" s="11" t="s">
        <v>47</v>
      </c>
      <c r="I183" s="193"/>
      <c r="J183" s="12"/>
      <c r="K183" s="47"/>
    </row>
    <row r="184" spans="1:11" ht="21" customHeight="1" x14ac:dyDescent="0.3">
      <c r="A184" s="189"/>
      <c r="B184" s="7"/>
      <c r="C184" s="8"/>
      <c r="D184" s="9"/>
      <c r="E184" s="9" t="s">
        <v>6</v>
      </c>
      <c r="F184" s="13" t="s">
        <v>14</v>
      </c>
      <c r="G184" s="196"/>
      <c r="H184" s="11" t="s">
        <v>101</v>
      </c>
      <c r="I184" s="193"/>
      <c r="J184" s="12"/>
      <c r="K184" s="47"/>
    </row>
    <row r="185" spans="1:11" ht="21" customHeight="1" x14ac:dyDescent="0.3">
      <c r="A185" s="189"/>
      <c r="B185" s="7"/>
      <c r="C185" s="8"/>
      <c r="D185" s="7"/>
      <c r="E185" s="9" t="s">
        <v>7</v>
      </c>
      <c r="F185" s="13" t="s">
        <v>14</v>
      </c>
      <c r="G185" s="196"/>
      <c r="H185" s="11" t="s">
        <v>63</v>
      </c>
      <c r="I185" s="193"/>
      <c r="J185" s="12"/>
      <c r="K185" s="47"/>
    </row>
    <row r="186" spans="1:11" ht="21" customHeight="1" thickBot="1" x14ac:dyDescent="0.35">
      <c r="A186" s="201"/>
      <c r="B186" s="34"/>
      <c r="C186" s="19"/>
      <c r="D186" s="20"/>
      <c r="E186" s="20" t="s">
        <v>72</v>
      </c>
      <c r="F186" s="13" t="s">
        <v>14</v>
      </c>
      <c r="G186" s="211"/>
      <c r="H186" s="11" t="s">
        <v>55</v>
      </c>
      <c r="I186" s="204"/>
      <c r="J186" s="23"/>
      <c r="K186" s="51"/>
    </row>
    <row r="187" spans="1:11" ht="21" customHeight="1" thickTop="1" x14ac:dyDescent="0.3">
      <c r="A187" s="52"/>
      <c r="B187" s="40"/>
      <c r="C187" s="25"/>
      <c r="D187" s="26"/>
      <c r="E187" s="26"/>
      <c r="F187" s="26"/>
      <c r="G187" s="26"/>
      <c r="H187" s="27"/>
      <c r="I187" s="26"/>
      <c r="J187" s="28"/>
      <c r="K187" s="53"/>
    </row>
    <row r="188" spans="1:11" ht="21" customHeight="1" x14ac:dyDescent="0.35">
      <c r="A188" s="188">
        <v>24</v>
      </c>
      <c r="B188" s="4">
        <v>44965</v>
      </c>
      <c r="C188" s="5" t="s">
        <v>35</v>
      </c>
      <c r="D188" s="46" t="s">
        <v>1243</v>
      </c>
      <c r="E188" s="9" t="s">
        <v>317</v>
      </c>
      <c r="F188" s="13"/>
      <c r="G188" s="205" t="s">
        <v>32</v>
      </c>
      <c r="H188" s="11"/>
      <c r="I188" s="203" t="s">
        <v>759</v>
      </c>
      <c r="J188" s="17">
        <v>43786</v>
      </c>
      <c r="K188" s="50">
        <f>SUM(K180,J188)</f>
        <v>734849</v>
      </c>
    </row>
    <row r="189" spans="1:11" ht="21" customHeight="1" x14ac:dyDescent="0.3">
      <c r="A189" s="189"/>
      <c r="B189" s="7"/>
      <c r="C189" s="8"/>
      <c r="D189" s="46" t="s">
        <v>1244</v>
      </c>
      <c r="E189" s="9" t="s">
        <v>21</v>
      </c>
      <c r="F189" s="10"/>
      <c r="G189" s="196"/>
      <c r="H189" s="11"/>
      <c r="I189" s="193"/>
      <c r="J189" s="12"/>
      <c r="K189" s="47"/>
    </row>
    <row r="190" spans="1:11" ht="21" customHeight="1" x14ac:dyDescent="0.3">
      <c r="A190" s="189"/>
      <c r="B190" s="7"/>
      <c r="C190" s="8"/>
      <c r="D190" s="7"/>
      <c r="E190" s="9" t="s">
        <v>4</v>
      </c>
      <c r="F190" s="13"/>
      <c r="G190" s="196"/>
      <c r="H190" s="11"/>
      <c r="I190" s="193"/>
      <c r="J190" s="12"/>
      <c r="K190" s="47"/>
    </row>
    <row r="191" spans="1:11" ht="21" customHeight="1" x14ac:dyDescent="0.3">
      <c r="A191" s="189"/>
      <c r="B191" s="7"/>
      <c r="C191" s="8"/>
      <c r="D191" s="9"/>
      <c r="E191" s="9" t="s">
        <v>5</v>
      </c>
      <c r="F191" s="13" t="s">
        <v>14</v>
      </c>
      <c r="G191" s="196"/>
      <c r="H191" s="11" t="s">
        <v>93</v>
      </c>
      <c r="I191" s="193"/>
      <c r="J191" s="12"/>
      <c r="K191" s="47"/>
    </row>
    <row r="192" spans="1:11" ht="21" customHeight="1" x14ac:dyDescent="0.3">
      <c r="A192" s="189"/>
      <c r="B192" s="7"/>
      <c r="C192" s="8"/>
      <c r="D192" s="9"/>
      <c r="E192" s="9" t="s">
        <v>6</v>
      </c>
      <c r="F192" s="13" t="s">
        <v>14</v>
      </c>
      <c r="G192" s="196"/>
      <c r="H192" s="11" t="s">
        <v>26</v>
      </c>
      <c r="I192" s="193"/>
      <c r="J192" s="12"/>
      <c r="K192" s="47"/>
    </row>
    <row r="193" spans="1:11" ht="21" customHeight="1" x14ac:dyDescent="0.3">
      <c r="A193" s="189"/>
      <c r="B193" s="7"/>
      <c r="C193" s="8"/>
      <c r="D193" s="7"/>
      <c r="E193" s="9" t="s">
        <v>7</v>
      </c>
      <c r="F193" s="13" t="s">
        <v>14</v>
      </c>
      <c r="G193" s="196"/>
      <c r="H193" s="11" t="s">
        <v>68</v>
      </c>
      <c r="I193" s="193"/>
      <c r="J193" s="12"/>
      <c r="K193" s="47"/>
    </row>
    <row r="194" spans="1:11" ht="21" customHeight="1" thickBot="1" x14ac:dyDescent="0.35">
      <c r="A194" s="201"/>
      <c r="B194" s="34"/>
      <c r="C194" s="19"/>
      <c r="D194" s="20"/>
      <c r="E194" s="20" t="s">
        <v>72</v>
      </c>
      <c r="F194" s="13" t="s">
        <v>14</v>
      </c>
      <c r="G194" s="211"/>
      <c r="H194" s="11" t="s">
        <v>68</v>
      </c>
      <c r="I194" s="204"/>
      <c r="J194" s="23"/>
      <c r="K194" s="51"/>
    </row>
    <row r="195" spans="1:11" ht="21" customHeight="1" thickTop="1" x14ac:dyDescent="0.3">
      <c r="A195" s="52"/>
      <c r="B195" s="40"/>
      <c r="C195" s="25"/>
      <c r="D195" s="26"/>
      <c r="E195" s="26"/>
      <c r="F195" s="26"/>
      <c r="G195" s="26"/>
      <c r="H195" s="27"/>
      <c r="I195" s="26"/>
      <c r="J195" s="28"/>
      <c r="K195" s="53"/>
    </row>
    <row r="196" spans="1:11" ht="21" customHeight="1" x14ac:dyDescent="0.35">
      <c r="A196" s="188">
        <v>25</v>
      </c>
      <c r="B196" s="4">
        <v>44965</v>
      </c>
      <c r="C196" s="5" t="s">
        <v>35</v>
      </c>
      <c r="D196" s="46" t="s">
        <v>1245</v>
      </c>
      <c r="E196" s="9" t="s">
        <v>317</v>
      </c>
      <c r="F196" s="13"/>
      <c r="G196" s="205" t="s">
        <v>32</v>
      </c>
      <c r="H196" s="11"/>
      <c r="I196" s="203" t="s">
        <v>699</v>
      </c>
      <c r="J196" s="17">
        <v>24014</v>
      </c>
      <c r="K196" s="50">
        <f>SUM(K188,J196)</f>
        <v>758863</v>
      </c>
    </row>
    <row r="197" spans="1:11" ht="21" customHeight="1" x14ac:dyDescent="0.3">
      <c r="A197" s="189"/>
      <c r="B197" s="7"/>
      <c r="C197" s="8"/>
      <c r="D197" s="46" t="s">
        <v>543</v>
      </c>
      <c r="E197" s="9" t="s">
        <v>21</v>
      </c>
      <c r="F197" s="10"/>
      <c r="G197" s="196"/>
      <c r="H197" s="11"/>
      <c r="I197" s="193"/>
      <c r="J197" s="12"/>
      <c r="K197" s="47"/>
    </row>
    <row r="198" spans="1:11" ht="21" customHeight="1" x14ac:dyDescent="0.3">
      <c r="A198" s="189"/>
      <c r="B198" s="7"/>
      <c r="C198" s="8"/>
      <c r="D198" s="7"/>
      <c r="E198" s="9" t="s">
        <v>4</v>
      </c>
      <c r="F198" s="13" t="s">
        <v>14</v>
      </c>
      <c r="G198" s="196"/>
      <c r="H198" s="11" t="s">
        <v>48</v>
      </c>
      <c r="I198" s="193"/>
      <c r="J198" s="12"/>
      <c r="K198" s="47"/>
    </row>
    <row r="199" spans="1:11" ht="21" customHeight="1" x14ac:dyDescent="0.3">
      <c r="A199" s="189"/>
      <c r="B199" s="7"/>
      <c r="C199" s="8"/>
      <c r="D199" s="9"/>
      <c r="E199" s="9" t="s">
        <v>5</v>
      </c>
      <c r="F199" s="13" t="s">
        <v>14</v>
      </c>
      <c r="G199" s="196"/>
      <c r="H199" s="11" t="s">
        <v>142</v>
      </c>
      <c r="I199" s="193"/>
      <c r="J199" s="12"/>
      <c r="K199" s="47"/>
    </row>
    <row r="200" spans="1:11" ht="21" customHeight="1" x14ac:dyDescent="0.3">
      <c r="A200" s="189"/>
      <c r="B200" s="7"/>
      <c r="C200" s="8"/>
      <c r="D200" s="9"/>
      <c r="E200" s="9" t="s">
        <v>6</v>
      </c>
      <c r="F200" s="13" t="s">
        <v>14</v>
      </c>
      <c r="G200" s="196"/>
      <c r="H200" s="11" t="s">
        <v>63</v>
      </c>
      <c r="I200" s="193"/>
      <c r="J200" s="12"/>
      <c r="K200" s="47"/>
    </row>
    <row r="201" spans="1:11" ht="21" customHeight="1" x14ac:dyDescent="0.3">
      <c r="A201" s="189"/>
      <c r="B201" s="7"/>
      <c r="C201" s="8"/>
      <c r="D201" s="7"/>
      <c r="E201" s="9" t="s">
        <v>7</v>
      </c>
      <c r="F201" s="10" t="s">
        <v>12</v>
      </c>
      <c r="G201" s="196"/>
      <c r="H201" s="11" t="s">
        <v>144</v>
      </c>
      <c r="I201" s="193"/>
      <c r="J201" s="12"/>
      <c r="K201" s="47"/>
    </row>
    <row r="202" spans="1:11" ht="21" customHeight="1" thickBot="1" x14ac:dyDescent="0.35">
      <c r="A202" s="201"/>
      <c r="B202" s="34"/>
      <c r="C202" s="19"/>
      <c r="D202" s="20"/>
      <c r="E202" s="20" t="s">
        <v>72</v>
      </c>
      <c r="F202" s="10" t="s">
        <v>12</v>
      </c>
      <c r="G202" s="211"/>
      <c r="H202" s="11" t="s">
        <v>55</v>
      </c>
      <c r="I202" s="204"/>
      <c r="J202" s="23"/>
      <c r="K202" s="51"/>
    </row>
    <row r="203" spans="1:11" ht="21" customHeight="1" thickTop="1" x14ac:dyDescent="0.3">
      <c r="A203" s="52"/>
      <c r="B203" s="40"/>
      <c r="C203" s="25"/>
      <c r="D203" s="26"/>
      <c r="E203" s="26"/>
      <c r="F203" s="26"/>
      <c r="G203" s="26"/>
      <c r="H203" s="27"/>
      <c r="I203" s="26"/>
      <c r="J203" s="28"/>
      <c r="K203" s="53"/>
    </row>
    <row r="204" spans="1:11" ht="21" customHeight="1" x14ac:dyDescent="0.35">
      <c r="A204" s="188">
        <v>26</v>
      </c>
      <c r="B204" s="4">
        <v>44965</v>
      </c>
      <c r="C204" s="5" t="s">
        <v>23</v>
      </c>
      <c r="D204" s="46" t="s">
        <v>1246</v>
      </c>
      <c r="E204" s="9" t="s">
        <v>317</v>
      </c>
      <c r="F204" s="13"/>
      <c r="G204" s="206" t="s">
        <v>38</v>
      </c>
      <c r="H204" s="11"/>
      <c r="I204" s="203" t="s">
        <v>759</v>
      </c>
      <c r="J204" s="17">
        <v>11971</v>
      </c>
      <c r="K204" s="50">
        <f>SUM(K196,J204)</f>
        <v>770834</v>
      </c>
    </row>
    <row r="205" spans="1:11" ht="21" customHeight="1" x14ac:dyDescent="0.3">
      <c r="A205" s="189"/>
      <c r="B205" s="7"/>
      <c r="C205" s="8"/>
      <c r="D205" s="46" t="s">
        <v>851</v>
      </c>
      <c r="E205" s="9" t="s">
        <v>21</v>
      </c>
      <c r="F205" s="10"/>
      <c r="G205" s="212"/>
      <c r="H205" s="11"/>
      <c r="I205" s="193"/>
      <c r="J205" s="12"/>
      <c r="K205" s="47"/>
    </row>
    <row r="206" spans="1:11" ht="21" customHeight="1" x14ac:dyDescent="0.3">
      <c r="A206" s="189"/>
      <c r="B206" s="7"/>
      <c r="C206" s="8"/>
      <c r="D206" s="7"/>
      <c r="E206" s="9" t="s">
        <v>4</v>
      </c>
      <c r="F206" s="13" t="s">
        <v>14</v>
      </c>
      <c r="G206" s="212"/>
      <c r="H206" s="11" t="s">
        <v>135</v>
      </c>
      <c r="I206" s="193"/>
      <c r="J206" s="12"/>
      <c r="K206" s="47"/>
    </row>
    <row r="207" spans="1:11" ht="21" customHeight="1" x14ac:dyDescent="0.3">
      <c r="A207" s="189"/>
      <c r="B207" s="7"/>
      <c r="C207" s="8"/>
      <c r="D207" s="9"/>
      <c r="E207" s="9" t="s">
        <v>5</v>
      </c>
      <c r="F207" s="13" t="s">
        <v>14</v>
      </c>
      <c r="G207" s="212"/>
      <c r="H207" s="11" t="s">
        <v>16</v>
      </c>
      <c r="I207" s="193"/>
      <c r="J207" s="12"/>
      <c r="K207" s="47"/>
    </row>
    <row r="208" spans="1:11" ht="21" customHeight="1" x14ac:dyDescent="0.3">
      <c r="A208" s="189"/>
      <c r="B208" s="7"/>
      <c r="C208" s="8"/>
      <c r="D208" s="9"/>
      <c r="E208" s="9" t="s">
        <v>6</v>
      </c>
      <c r="F208" s="10" t="s">
        <v>12</v>
      </c>
      <c r="G208" s="212"/>
      <c r="H208" s="11" t="s">
        <v>133</v>
      </c>
      <c r="I208" s="193"/>
      <c r="J208" s="12"/>
      <c r="K208" s="47"/>
    </row>
    <row r="209" spans="1:11" ht="21" customHeight="1" x14ac:dyDescent="0.3">
      <c r="A209" s="189"/>
      <c r="B209" s="7"/>
      <c r="C209" s="8"/>
      <c r="D209" s="7"/>
      <c r="E209" s="9" t="s">
        <v>7</v>
      </c>
      <c r="F209" s="10" t="s">
        <v>12</v>
      </c>
      <c r="G209" s="212"/>
      <c r="H209" s="11" t="s">
        <v>28</v>
      </c>
      <c r="I209" s="193"/>
      <c r="J209" s="12"/>
      <c r="K209" s="47"/>
    </row>
    <row r="210" spans="1:11" ht="21" customHeight="1" thickBot="1" x14ac:dyDescent="0.35">
      <c r="A210" s="201"/>
      <c r="B210" s="34"/>
      <c r="C210" s="19"/>
      <c r="D210" s="20"/>
      <c r="E210" s="20" t="s">
        <v>72</v>
      </c>
      <c r="F210" s="13" t="s">
        <v>14</v>
      </c>
      <c r="G210" s="213"/>
      <c r="H210" s="11" t="s">
        <v>68</v>
      </c>
      <c r="I210" s="204"/>
      <c r="J210" s="23"/>
      <c r="K210" s="51"/>
    </row>
    <row r="211" spans="1:11" ht="21" customHeight="1" thickTop="1" x14ac:dyDescent="0.3">
      <c r="A211" s="52"/>
      <c r="B211" s="40"/>
      <c r="C211" s="25"/>
      <c r="D211" s="26"/>
      <c r="E211" s="26"/>
      <c r="F211" s="26"/>
      <c r="G211" s="26"/>
      <c r="H211" s="27"/>
      <c r="I211" s="26"/>
      <c r="J211" s="28"/>
      <c r="K211" s="53"/>
    </row>
    <row r="212" spans="1:11" ht="21" customHeight="1" x14ac:dyDescent="0.35">
      <c r="A212" s="188">
        <v>27</v>
      </c>
      <c r="B212" s="4">
        <v>44966</v>
      </c>
      <c r="C212" s="5" t="s">
        <v>104</v>
      </c>
      <c r="D212" s="46" t="s">
        <v>1247</v>
      </c>
      <c r="E212" s="9" t="s">
        <v>317</v>
      </c>
      <c r="F212" s="13"/>
      <c r="G212" s="205" t="s">
        <v>32</v>
      </c>
      <c r="H212" s="11"/>
      <c r="I212" s="203" t="s">
        <v>759</v>
      </c>
      <c r="J212" s="17">
        <v>44064</v>
      </c>
      <c r="K212" s="50">
        <f>SUM(K204,J212)</f>
        <v>814898</v>
      </c>
    </row>
    <row r="213" spans="1:11" ht="21" customHeight="1" x14ac:dyDescent="0.3">
      <c r="A213" s="189"/>
      <c r="B213" s="7"/>
      <c r="C213" s="8"/>
      <c r="D213" s="46" t="s">
        <v>1248</v>
      </c>
      <c r="E213" s="9" t="s">
        <v>21</v>
      </c>
      <c r="F213" s="10"/>
      <c r="G213" s="196"/>
      <c r="H213" s="11"/>
      <c r="I213" s="193"/>
      <c r="J213" s="12"/>
      <c r="K213" s="47"/>
    </row>
    <row r="214" spans="1:11" ht="21" customHeight="1" x14ac:dyDescent="0.3">
      <c r="A214" s="189"/>
      <c r="B214" s="7"/>
      <c r="C214" s="8"/>
      <c r="D214" s="7"/>
      <c r="E214" s="9" t="s">
        <v>4</v>
      </c>
      <c r="F214" s="13" t="s">
        <v>14</v>
      </c>
      <c r="G214" s="196"/>
      <c r="H214" s="11" t="s">
        <v>57</v>
      </c>
      <c r="I214" s="193"/>
      <c r="J214" s="12"/>
      <c r="K214" s="47"/>
    </row>
    <row r="215" spans="1:11" ht="21" customHeight="1" x14ac:dyDescent="0.3">
      <c r="A215" s="189"/>
      <c r="B215" s="7"/>
      <c r="C215" s="8"/>
      <c r="D215" s="9"/>
      <c r="E215" s="9" t="s">
        <v>5</v>
      </c>
      <c r="F215" s="13" t="s">
        <v>14</v>
      </c>
      <c r="G215" s="196"/>
      <c r="H215" s="11" t="s">
        <v>29</v>
      </c>
      <c r="I215" s="193"/>
      <c r="J215" s="12"/>
      <c r="K215" s="47"/>
    </row>
    <row r="216" spans="1:11" ht="21" customHeight="1" x14ac:dyDescent="0.3">
      <c r="A216" s="189"/>
      <c r="B216" s="7"/>
      <c r="C216" s="8"/>
      <c r="D216" s="9"/>
      <c r="E216" s="9" t="s">
        <v>6</v>
      </c>
      <c r="F216" s="13" t="s">
        <v>14</v>
      </c>
      <c r="G216" s="196"/>
      <c r="H216" s="11" t="s">
        <v>56</v>
      </c>
      <c r="I216" s="193"/>
      <c r="J216" s="12"/>
      <c r="K216" s="47"/>
    </row>
    <row r="217" spans="1:11" ht="21" customHeight="1" x14ac:dyDescent="0.3">
      <c r="A217" s="189"/>
      <c r="B217" s="7"/>
      <c r="C217" s="8"/>
      <c r="D217" s="7"/>
      <c r="E217" s="9" t="s">
        <v>7</v>
      </c>
      <c r="F217" s="13" t="s">
        <v>14</v>
      </c>
      <c r="G217" s="196"/>
      <c r="H217" s="11" t="s">
        <v>17</v>
      </c>
      <c r="I217" s="193"/>
      <c r="J217" s="12"/>
      <c r="K217" s="47"/>
    </row>
    <row r="218" spans="1:11" ht="21" customHeight="1" thickBot="1" x14ac:dyDescent="0.35">
      <c r="A218" s="201"/>
      <c r="B218" s="34"/>
      <c r="C218" s="19"/>
      <c r="D218" s="20"/>
      <c r="E218" s="20" t="s">
        <v>72</v>
      </c>
      <c r="F218" s="10" t="s">
        <v>12</v>
      </c>
      <c r="G218" s="211"/>
      <c r="H218" s="11" t="s">
        <v>55</v>
      </c>
      <c r="I218" s="204"/>
      <c r="J218" s="23"/>
      <c r="K218" s="51"/>
    </row>
    <row r="219" spans="1:11" ht="21" customHeight="1" thickTop="1" x14ac:dyDescent="0.3">
      <c r="A219" s="52"/>
      <c r="B219" s="40"/>
      <c r="C219" s="25"/>
      <c r="D219" s="26"/>
      <c r="E219" s="26"/>
      <c r="F219" s="26"/>
      <c r="G219" s="26"/>
      <c r="H219" s="27"/>
      <c r="I219" s="26"/>
      <c r="J219" s="28"/>
      <c r="K219" s="53"/>
    </row>
    <row r="220" spans="1:11" ht="21" customHeight="1" x14ac:dyDescent="0.35">
      <c r="A220" s="188">
        <v>28</v>
      </c>
      <c r="B220" s="4">
        <v>44966</v>
      </c>
      <c r="C220" s="5" t="s">
        <v>35</v>
      </c>
      <c r="D220" s="46" t="s">
        <v>1249</v>
      </c>
      <c r="E220" s="9" t="s">
        <v>317</v>
      </c>
      <c r="F220" s="13"/>
      <c r="G220" s="205" t="s">
        <v>32</v>
      </c>
      <c r="H220" s="11"/>
      <c r="I220" s="203" t="s">
        <v>18</v>
      </c>
      <c r="J220" s="17">
        <v>43322</v>
      </c>
      <c r="K220" s="50">
        <f>SUM(K212,J220)</f>
        <v>858220</v>
      </c>
    </row>
    <row r="221" spans="1:11" ht="21" customHeight="1" x14ac:dyDescent="0.3">
      <c r="A221" s="189"/>
      <c r="B221" s="7"/>
      <c r="C221" s="8"/>
      <c r="D221" s="46" t="s">
        <v>1250</v>
      </c>
      <c r="E221" s="9" t="s">
        <v>21</v>
      </c>
      <c r="F221" s="10"/>
      <c r="G221" s="196"/>
      <c r="H221" s="11"/>
      <c r="I221" s="193"/>
      <c r="J221" s="12"/>
      <c r="K221" s="47"/>
    </row>
    <row r="222" spans="1:11" ht="21" customHeight="1" x14ac:dyDescent="0.3">
      <c r="A222" s="189"/>
      <c r="B222" s="7"/>
      <c r="C222" s="8"/>
      <c r="D222" s="7"/>
      <c r="E222" s="9" t="s">
        <v>4</v>
      </c>
      <c r="F222" s="13"/>
      <c r="G222" s="196"/>
      <c r="H222" s="11"/>
      <c r="I222" s="193"/>
      <c r="J222" s="12"/>
      <c r="K222" s="47"/>
    </row>
    <row r="223" spans="1:11" ht="21" customHeight="1" x14ac:dyDescent="0.3">
      <c r="A223" s="189"/>
      <c r="B223" s="7"/>
      <c r="C223" s="8"/>
      <c r="D223" s="9"/>
      <c r="E223" s="9" t="s">
        <v>5</v>
      </c>
      <c r="F223" s="13" t="s">
        <v>14</v>
      </c>
      <c r="G223" s="196"/>
      <c r="H223" s="11" t="s">
        <v>88</v>
      </c>
      <c r="I223" s="193"/>
      <c r="J223" s="12"/>
      <c r="K223" s="47"/>
    </row>
    <row r="224" spans="1:11" ht="21" customHeight="1" x14ac:dyDescent="0.3">
      <c r="A224" s="189"/>
      <c r="B224" s="7"/>
      <c r="C224" s="8"/>
      <c r="D224" s="9"/>
      <c r="E224" s="9" t="s">
        <v>6</v>
      </c>
      <c r="F224" s="13" t="s">
        <v>14</v>
      </c>
      <c r="G224" s="196"/>
      <c r="H224" s="11" t="s">
        <v>68</v>
      </c>
      <c r="I224" s="193"/>
      <c r="J224" s="12"/>
      <c r="K224" s="47"/>
    </row>
    <row r="225" spans="1:11" ht="21" customHeight="1" x14ac:dyDescent="0.3">
      <c r="A225" s="189"/>
      <c r="B225" s="7"/>
      <c r="C225" s="8"/>
      <c r="D225" s="7"/>
      <c r="E225" s="9" t="s">
        <v>7</v>
      </c>
      <c r="F225" s="13" t="s">
        <v>14</v>
      </c>
      <c r="G225" s="196"/>
      <c r="H225" s="11" t="s">
        <v>26</v>
      </c>
      <c r="I225" s="193"/>
      <c r="J225" s="12"/>
      <c r="K225" s="47"/>
    </row>
    <row r="226" spans="1:11" ht="21" customHeight="1" thickBot="1" x14ac:dyDescent="0.35">
      <c r="A226" s="201"/>
      <c r="B226" s="34"/>
      <c r="C226" s="19"/>
      <c r="D226" s="20"/>
      <c r="E226" s="20" t="s">
        <v>72</v>
      </c>
      <c r="F226" s="13" t="s">
        <v>14</v>
      </c>
      <c r="G226" s="211"/>
      <c r="H226" s="11" t="s">
        <v>68</v>
      </c>
      <c r="I226" s="204"/>
      <c r="J226" s="23"/>
      <c r="K226" s="51"/>
    </row>
    <row r="227" spans="1:11" ht="21" customHeight="1" thickTop="1" x14ac:dyDescent="0.3">
      <c r="A227" s="52"/>
      <c r="B227" s="40"/>
      <c r="C227" s="25"/>
      <c r="D227" s="26"/>
      <c r="E227" s="26"/>
      <c r="F227" s="26"/>
      <c r="G227" s="26"/>
      <c r="H227" s="27"/>
      <c r="I227" s="26"/>
      <c r="J227" s="28"/>
      <c r="K227" s="53"/>
    </row>
    <row r="228" spans="1:11" ht="21" customHeight="1" x14ac:dyDescent="0.35">
      <c r="A228" s="188">
        <v>29</v>
      </c>
      <c r="B228" s="4">
        <v>44966</v>
      </c>
      <c r="C228" s="5" t="s">
        <v>35</v>
      </c>
      <c r="D228" s="46" t="s">
        <v>1251</v>
      </c>
      <c r="E228" s="9" t="s">
        <v>317</v>
      </c>
      <c r="F228" s="13"/>
      <c r="G228" s="205" t="s">
        <v>32</v>
      </c>
      <c r="H228" s="11"/>
      <c r="I228" s="203" t="s">
        <v>1177</v>
      </c>
      <c r="J228" s="17">
        <v>33999</v>
      </c>
      <c r="K228" s="50">
        <f>SUM(K220,J228)</f>
        <v>892219</v>
      </c>
    </row>
    <row r="229" spans="1:11" ht="21" customHeight="1" x14ac:dyDescent="0.3">
      <c r="A229" s="189"/>
      <c r="B229" s="7"/>
      <c r="C229" s="8"/>
      <c r="D229" s="46" t="s">
        <v>1252</v>
      </c>
      <c r="E229" s="9" t="s">
        <v>21</v>
      </c>
      <c r="F229" s="10" t="s">
        <v>12</v>
      </c>
      <c r="G229" s="196"/>
      <c r="H229" s="11" t="s">
        <v>135</v>
      </c>
      <c r="I229" s="193"/>
      <c r="J229" s="12"/>
      <c r="K229" s="47"/>
    </row>
    <row r="230" spans="1:11" ht="21" customHeight="1" x14ac:dyDescent="0.3">
      <c r="A230" s="189"/>
      <c r="B230" s="7"/>
      <c r="C230" s="8"/>
      <c r="D230" s="7"/>
      <c r="E230" s="9" t="s">
        <v>4</v>
      </c>
      <c r="F230" s="13" t="s">
        <v>14</v>
      </c>
      <c r="G230" s="196"/>
      <c r="H230" s="11" t="s">
        <v>68</v>
      </c>
      <c r="I230" s="193"/>
      <c r="J230" s="12"/>
      <c r="K230" s="47"/>
    </row>
    <row r="231" spans="1:11" ht="21" customHeight="1" x14ac:dyDescent="0.3">
      <c r="A231" s="189"/>
      <c r="B231" s="7"/>
      <c r="C231" s="8"/>
      <c r="D231" s="9"/>
      <c r="E231" s="9" t="s">
        <v>5</v>
      </c>
      <c r="F231" s="13" t="s">
        <v>14</v>
      </c>
      <c r="G231" s="196"/>
      <c r="H231" s="11" t="s">
        <v>101</v>
      </c>
      <c r="I231" s="193"/>
      <c r="J231" s="12"/>
      <c r="K231" s="47"/>
    </row>
    <row r="232" spans="1:11" ht="21" customHeight="1" x14ac:dyDescent="0.3">
      <c r="A232" s="189"/>
      <c r="B232" s="7"/>
      <c r="C232" s="8"/>
      <c r="D232" s="9"/>
      <c r="E232" s="9" t="s">
        <v>6</v>
      </c>
      <c r="F232" s="13" t="s">
        <v>14</v>
      </c>
      <c r="G232" s="196"/>
      <c r="H232" s="11" t="s">
        <v>47</v>
      </c>
      <c r="I232" s="193"/>
      <c r="J232" s="12"/>
      <c r="K232" s="47"/>
    </row>
    <row r="233" spans="1:11" ht="21" customHeight="1" x14ac:dyDescent="0.3">
      <c r="A233" s="189"/>
      <c r="B233" s="7"/>
      <c r="C233" s="8"/>
      <c r="D233" s="7"/>
      <c r="E233" s="9" t="s">
        <v>7</v>
      </c>
      <c r="F233" s="10" t="s">
        <v>12</v>
      </c>
      <c r="G233" s="196"/>
      <c r="H233" s="11" t="s">
        <v>101</v>
      </c>
      <c r="I233" s="193"/>
      <c r="J233" s="12"/>
      <c r="K233" s="47"/>
    </row>
    <row r="234" spans="1:11" ht="21" customHeight="1" thickBot="1" x14ac:dyDescent="0.35">
      <c r="A234" s="201"/>
      <c r="B234" s="34"/>
      <c r="C234" s="19"/>
      <c r="D234" s="20"/>
      <c r="E234" s="20" t="s">
        <v>72</v>
      </c>
      <c r="F234" s="13" t="s">
        <v>14</v>
      </c>
      <c r="G234" s="211"/>
      <c r="H234" s="11" t="s">
        <v>68</v>
      </c>
      <c r="I234" s="204"/>
      <c r="J234" s="23"/>
      <c r="K234" s="51"/>
    </row>
    <row r="235" spans="1:11" ht="21" customHeight="1" thickTop="1" x14ac:dyDescent="0.3">
      <c r="A235" s="52"/>
      <c r="B235" s="40"/>
      <c r="C235" s="25"/>
      <c r="D235" s="26"/>
      <c r="E235" s="26"/>
      <c r="F235" s="26"/>
      <c r="G235" s="26"/>
      <c r="H235" s="27"/>
      <c r="I235" s="26"/>
      <c r="J235" s="28"/>
      <c r="K235" s="53"/>
    </row>
    <row r="236" spans="1:11" ht="21" customHeight="1" x14ac:dyDescent="0.35">
      <c r="A236" s="188">
        <v>30</v>
      </c>
      <c r="B236" s="4">
        <v>44966</v>
      </c>
      <c r="C236" s="5" t="s">
        <v>23</v>
      </c>
      <c r="D236" s="46" t="s">
        <v>1253</v>
      </c>
      <c r="E236" s="9" t="s">
        <v>317</v>
      </c>
      <c r="F236" s="13"/>
      <c r="G236" s="205" t="s">
        <v>32</v>
      </c>
      <c r="H236" s="11"/>
      <c r="I236" s="203" t="s">
        <v>18</v>
      </c>
      <c r="J236" s="17">
        <v>46125</v>
      </c>
      <c r="K236" s="50">
        <f>SUM(K228,J236)</f>
        <v>938344</v>
      </c>
    </row>
    <row r="237" spans="1:11" ht="21" customHeight="1" x14ac:dyDescent="0.3">
      <c r="A237" s="189"/>
      <c r="B237" s="7"/>
      <c r="C237" s="8"/>
      <c r="D237" s="46" t="s">
        <v>1254</v>
      </c>
      <c r="E237" s="9" t="s">
        <v>21</v>
      </c>
      <c r="F237" s="13" t="s">
        <v>14</v>
      </c>
      <c r="G237" s="196"/>
      <c r="H237" s="11" t="s">
        <v>144</v>
      </c>
      <c r="I237" s="193"/>
      <c r="J237" s="12"/>
      <c r="K237" s="47"/>
    </row>
    <row r="238" spans="1:11" ht="21" customHeight="1" x14ac:dyDescent="0.3">
      <c r="A238" s="189"/>
      <c r="B238" s="7"/>
      <c r="C238" s="8"/>
      <c r="D238" s="7"/>
      <c r="E238" s="9" t="s">
        <v>4</v>
      </c>
      <c r="F238" s="13" t="s">
        <v>14</v>
      </c>
      <c r="G238" s="196"/>
      <c r="H238" s="11" t="s">
        <v>29</v>
      </c>
      <c r="I238" s="193"/>
      <c r="J238" s="12"/>
      <c r="K238" s="47"/>
    </row>
    <row r="239" spans="1:11" ht="21" customHeight="1" x14ac:dyDescent="0.3">
      <c r="A239" s="189"/>
      <c r="B239" s="7"/>
      <c r="C239" s="8"/>
      <c r="D239" s="9"/>
      <c r="E239" s="9" t="s">
        <v>5</v>
      </c>
      <c r="F239" s="13" t="s">
        <v>14</v>
      </c>
      <c r="G239" s="196"/>
      <c r="H239" s="11" t="s">
        <v>65</v>
      </c>
      <c r="I239" s="193"/>
      <c r="J239" s="12"/>
      <c r="K239" s="47"/>
    </row>
    <row r="240" spans="1:11" ht="21" customHeight="1" x14ac:dyDescent="0.3">
      <c r="A240" s="189"/>
      <c r="B240" s="7"/>
      <c r="C240" s="8"/>
      <c r="D240" s="9"/>
      <c r="E240" s="9" t="s">
        <v>6</v>
      </c>
      <c r="F240" s="10" t="s">
        <v>12</v>
      </c>
      <c r="G240" s="196"/>
      <c r="H240" s="11" t="s">
        <v>29</v>
      </c>
      <c r="I240" s="193"/>
      <c r="J240" s="12"/>
      <c r="K240" s="47"/>
    </row>
    <row r="241" spans="1:11" ht="21" customHeight="1" x14ac:dyDescent="0.3">
      <c r="A241" s="189"/>
      <c r="B241" s="7"/>
      <c r="C241" s="8"/>
      <c r="D241" s="7"/>
      <c r="E241" s="9" t="s">
        <v>7</v>
      </c>
      <c r="F241" s="13" t="s">
        <v>14</v>
      </c>
      <c r="G241" s="196"/>
      <c r="H241" s="11" t="s">
        <v>65</v>
      </c>
      <c r="I241" s="193"/>
      <c r="J241" s="12"/>
      <c r="K241" s="47"/>
    </row>
    <row r="242" spans="1:11" ht="21" customHeight="1" thickBot="1" x14ac:dyDescent="0.35">
      <c r="A242" s="201"/>
      <c r="B242" s="34"/>
      <c r="C242" s="19"/>
      <c r="D242" s="20"/>
      <c r="E242" s="20" t="s">
        <v>72</v>
      </c>
      <c r="F242" s="13" t="s">
        <v>14</v>
      </c>
      <c r="G242" s="211"/>
      <c r="H242" s="11" t="s">
        <v>55</v>
      </c>
      <c r="I242" s="204"/>
      <c r="J242" s="23"/>
      <c r="K242" s="51"/>
    </row>
    <row r="243" spans="1:11" ht="21" customHeight="1" thickTop="1" x14ac:dyDescent="0.3">
      <c r="A243" s="52"/>
      <c r="B243" s="40"/>
      <c r="C243" s="25"/>
      <c r="D243" s="26"/>
      <c r="E243" s="26"/>
      <c r="F243" s="26"/>
      <c r="G243" s="26"/>
      <c r="H243" s="27"/>
      <c r="I243" s="26"/>
      <c r="J243" s="28"/>
      <c r="K243" s="53"/>
    </row>
    <row r="244" spans="1:11" ht="21" customHeight="1" x14ac:dyDescent="0.35">
      <c r="A244" s="188">
        <v>31</v>
      </c>
      <c r="B244" s="4">
        <v>44967</v>
      </c>
      <c r="C244" s="5" t="s">
        <v>104</v>
      </c>
      <c r="D244" s="46" t="s">
        <v>1255</v>
      </c>
      <c r="E244" s="9" t="s">
        <v>317</v>
      </c>
      <c r="F244" s="13"/>
      <c r="G244" s="205" t="s">
        <v>32</v>
      </c>
      <c r="H244" s="11"/>
      <c r="I244" s="203" t="s">
        <v>1177</v>
      </c>
      <c r="J244" s="17">
        <v>43878</v>
      </c>
      <c r="K244" s="50">
        <f>SUM(K236,J244)</f>
        <v>982222</v>
      </c>
    </row>
    <row r="245" spans="1:11" ht="21" customHeight="1" x14ac:dyDescent="0.3">
      <c r="A245" s="189"/>
      <c r="B245" s="7"/>
      <c r="C245" s="8"/>
      <c r="D245" s="46" t="s">
        <v>1256</v>
      </c>
      <c r="E245" s="9" t="s">
        <v>21</v>
      </c>
      <c r="F245" s="13"/>
      <c r="G245" s="196"/>
      <c r="H245" s="11"/>
      <c r="I245" s="193"/>
      <c r="J245" s="12"/>
      <c r="K245" s="47"/>
    </row>
    <row r="246" spans="1:11" ht="21" customHeight="1" x14ac:dyDescent="0.3">
      <c r="A246" s="189"/>
      <c r="B246" s="7"/>
      <c r="C246" s="8"/>
      <c r="D246" s="7"/>
      <c r="E246" s="9" t="s">
        <v>4</v>
      </c>
      <c r="F246" s="13"/>
      <c r="G246" s="196"/>
      <c r="H246" s="11"/>
      <c r="I246" s="193"/>
      <c r="J246" s="12"/>
      <c r="K246" s="47"/>
    </row>
    <row r="247" spans="1:11" ht="21" customHeight="1" x14ac:dyDescent="0.3">
      <c r="A247" s="189"/>
      <c r="B247" s="7"/>
      <c r="C247" s="8"/>
      <c r="D247" s="9"/>
      <c r="E247" s="9" t="s">
        <v>5</v>
      </c>
      <c r="F247" s="13" t="s">
        <v>14</v>
      </c>
      <c r="G247" s="196"/>
      <c r="H247" s="11" t="s">
        <v>56</v>
      </c>
      <c r="I247" s="193"/>
      <c r="J247" s="12"/>
      <c r="K247" s="47"/>
    </row>
    <row r="248" spans="1:11" ht="21" customHeight="1" x14ac:dyDescent="0.3">
      <c r="A248" s="189"/>
      <c r="B248" s="7"/>
      <c r="C248" s="8"/>
      <c r="D248" s="9"/>
      <c r="E248" s="9" t="s">
        <v>6</v>
      </c>
      <c r="F248" s="13" t="s">
        <v>14</v>
      </c>
      <c r="G248" s="196"/>
      <c r="H248" s="11" t="s">
        <v>86</v>
      </c>
      <c r="I248" s="193"/>
      <c r="J248" s="12"/>
      <c r="K248" s="47"/>
    </row>
    <row r="249" spans="1:11" ht="21" customHeight="1" x14ac:dyDescent="0.3">
      <c r="A249" s="189"/>
      <c r="B249" s="7"/>
      <c r="C249" s="8"/>
      <c r="D249" s="7"/>
      <c r="E249" s="9" t="s">
        <v>7</v>
      </c>
      <c r="F249" s="13" t="s">
        <v>14</v>
      </c>
      <c r="G249" s="196"/>
      <c r="H249" s="11" t="s">
        <v>45</v>
      </c>
      <c r="I249" s="193"/>
      <c r="J249" s="12"/>
      <c r="K249" s="47"/>
    </row>
    <row r="250" spans="1:11" ht="21" customHeight="1" thickBot="1" x14ac:dyDescent="0.35">
      <c r="A250" s="201"/>
      <c r="B250" s="34"/>
      <c r="C250" s="19"/>
      <c r="D250" s="20"/>
      <c r="E250" s="20" t="s">
        <v>72</v>
      </c>
      <c r="F250" s="13" t="s">
        <v>14</v>
      </c>
      <c r="G250" s="211"/>
      <c r="H250" s="11" t="s">
        <v>68</v>
      </c>
      <c r="I250" s="204"/>
      <c r="J250" s="23"/>
      <c r="K250" s="51"/>
    </row>
    <row r="251" spans="1:11" ht="21" customHeight="1" thickTop="1" x14ac:dyDescent="0.3">
      <c r="A251" s="52"/>
      <c r="B251" s="40"/>
      <c r="C251" s="25"/>
      <c r="D251" s="26"/>
      <c r="E251" s="26"/>
      <c r="F251" s="26"/>
      <c r="G251" s="26"/>
      <c r="H251" s="27"/>
      <c r="I251" s="26"/>
      <c r="J251" s="28"/>
      <c r="K251" s="53"/>
    </row>
    <row r="252" spans="1:11" ht="21" customHeight="1" x14ac:dyDescent="0.35">
      <c r="A252" s="188">
        <v>32</v>
      </c>
      <c r="B252" s="4">
        <v>44967</v>
      </c>
      <c r="C252" s="5" t="s">
        <v>104</v>
      </c>
      <c r="D252" s="46" t="s">
        <v>1257</v>
      </c>
      <c r="E252" s="9" t="s">
        <v>317</v>
      </c>
      <c r="F252" s="13"/>
      <c r="G252" s="205" t="s">
        <v>32</v>
      </c>
      <c r="H252" s="11"/>
      <c r="I252" s="203" t="s">
        <v>1211</v>
      </c>
      <c r="J252" s="17">
        <v>43939</v>
      </c>
      <c r="K252" s="50">
        <f>SUM(K244,J252)</f>
        <v>1026161</v>
      </c>
    </row>
    <row r="253" spans="1:11" ht="21" customHeight="1" x14ac:dyDescent="0.3">
      <c r="A253" s="189"/>
      <c r="B253" s="7"/>
      <c r="C253" s="8"/>
      <c r="D253" s="46" t="s">
        <v>1258</v>
      </c>
      <c r="E253" s="9" t="s">
        <v>21</v>
      </c>
      <c r="F253" s="13"/>
      <c r="G253" s="196"/>
      <c r="H253" s="11"/>
      <c r="I253" s="193"/>
      <c r="J253" s="12"/>
      <c r="K253" s="47"/>
    </row>
    <row r="254" spans="1:11" ht="21" customHeight="1" x14ac:dyDescent="0.3">
      <c r="A254" s="189"/>
      <c r="B254" s="7"/>
      <c r="C254" s="8"/>
      <c r="D254" s="7"/>
      <c r="E254" s="9" t="s">
        <v>4</v>
      </c>
      <c r="F254" s="13"/>
      <c r="G254" s="196"/>
      <c r="H254" s="11"/>
      <c r="I254" s="193"/>
      <c r="J254" s="12"/>
      <c r="K254" s="47"/>
    </row>
    <row r="255" spans="1:11" ht="21" customHeight="1" x14ac:dyDescent="0.3">
      <c r="A255" s="189"/>
      <c r="B255" s="7"/>
      <c r="C255" s="8"/>
      <c r="D255" s="9"/>
      <c r="E255" s="9" t="s">
        <v>5</v>
      </c>
      <c r="F255" s="13" t="s">
        <v>14</v>
      </c>
      <c r="G255" s="196"/>
      <c r="H255" s="11" t="s">
        <v>47</v>
      </c>
      <c r="I255" s="193"/>
      <c r="J255" s="12"/>
      <c r="K255" s="47"/>
    </row>
    <row r="256" spans="1:11" ht="21" customHeight="1" x14ac:dyDescent="0.3">
      <c r="A256" s="189"/>
      <c r="B256" s="7"/>
      <c r="C256" s="8"/>
      <c r="D256" s="9"/>
      <c r="E256" s="9" t="s">
        <v>6</v>
      </c>
      <c r="F256" s="13" t="s">
        <v>14</v>
      </c>
      <c r="G256" s="196"/>
      <c r="H256" s="11" t="s">
        <v>55</v>
      </c>
      <c r="I256" s="193"/>
      <c r="J256" s="12"/>
      <c r="K256" s="47"/>
    </row>
    <row r="257" spans="1:11" ht="21" customHeight="1" x14ac:dyDescent="0.3">
      <c r="A257" s="189"/>
      <c r="B257" s="7"/>
      <c r="C257" s="8"/>
      <c r="D257" s="7"/>
      <c r="E257" s="9" t="s">
        <v>7</v>
      </c>
      <c r="F257" s="13" t="s">
        <v>14</v>
      </c>
      <c r="G257" s="196"/>
      <c r="H257" s="11" t="s">
        <v>16</v>
      </c>
      <c r="I257" s="193"/>
      <c r="J257" s="12"/>
      <c r="K257" s="47"/>
    </row>
    <row r="258" spans="1:11" ht="21" customHeight="1" thickBot="1" x14ac:dyDescent="0.35">
      <c r="A258" s="201"/>
      <c r="B258" s="34"/>
      <c r="C258" s="19"/>
      <c r="D258" s="20"/>
      <c r="E258" s="20" t="s">
        <v>72</v>
      </c>
      <c r="F258" s="13" t="s">
        <v>14</v>
      </c>
      <c r="G258" s="211"/>
      <c r="H258" s="11" t="s">
        <v>68</v>
      </c>
      <c r="I258" s="204"/>
      <c r="J258" s="23"/>
      <c r="K258" s="51"/>
    </row>
    <row r="259" spans="1:11" ht="21" customHeight="1" thickTop="1" x14ac:dyDescent="0.3">
      <c r="A259" s="52"/>
      <c r="B259" s="40"/>
      <c r="C259" s="25"/>
      <c r="D259" s="26"/>
      <c r="E259" s="26"/>
      <c r="F259" s="26"/>
      <c r="G259" s="26"/>
      <c r="H259" s="27"/>
      <c r="I259" s="26"/>
      <c r="J259" s="28"/>
      <c r="K259" s="53"/>
    </row>
    <row r="260" spans="1:11" ht="21" customHeight="1" x14ac:dyDescent="0.35">
      <c r="A260" s="188">
        <v>33</v>
      </c>
      <c r="B260" s="4">
        <v>44967</v>
      </c>
      <c r="C260" s="5" t="s">
        <v>35</v>
      </c>
      <c r="D260" s="46" t="s">
        <v>1259</v>
      </c>
      <c r="E260" s="9" t="s">
        <v>317</v>
      </c>
      <c r="F260" s="13"/>
      <c r="G260" s="205" t="s">
        <v>32</v>
      </c>
      <c r="H260" s="11"/>
      <c r="I260" s="203" t="s">
        <v>1177</v>
      </c>
      <c r="J260" s="17">
        <v>19295</v>
      </c>
      <c r="K260" s="50">
        <f>SUM(K252,J260)</f>
        <v>1045456</v>
      </c>
    </row>
    <row r="261" spans="1:11" ht="21" customHeight="1" x14ac:dyDescent="0.3">
      <c r="A261" s="189"/>
      <c r="B261" s="7"/>
      <c r="C261" s="8"/>
      <c r="D261" s="46" t="s">
        <v>520</v>
      </c>
      <c r="E261" s="9" t="s">
        <v>21</v>
      </c>
      <c r="F261" s="13" t="s">
        <v>14</v>
      </c>
      <c r="G261" s="196"/>
      <c r="H261" s="11" t="s">
        <v>88</v>
      </c>
      <c r="I261" s="193"/>
      <c r="J261" s="12"/>
      <c r="K261" s="47"/>
    </row>
    <row r="262" spans="1:11" ht="21" customHeight="1" x14ac:dyDescent="0.3">
      <c r="A262" s="189"/>
      <c r="B262" s="7"/>
      <c r="C262" s="8"/>
      <c r="D262" s="7"/>
      <c r="E262" s="9" t="s">
        <v>4</v>
      </c>
      <c r="F262" s="10" t="s">
        <v>12</v>
      </c>
      <c r="G262" s="196"/>
      <c r="H262" s="11" t="s">
        <v>57</v>
      </c>
      <c r="I262" s="193"/>
      <c r="J262" s="12"/>
      <c r="K262" s="47"/>
    </row>
    <row r="263" spans="1:11" ht="21" customHeight="1" x14ac:dyDescent="0.3">
      <c r="A263" s="189"/>
      <c r="B263" s="7"/>
      <c r="C263" s="8"/>
      <c r="D263" s="9"/>
      <c r="E263" s="9" t="s">
        <v>5</v>
      </c>
      <c r="F263" s="13" t="s">
        <v>14</v>
      </c>
      <c r="G263" s="196"/>
      <c r="H263" s="11" t="s">
        <v>65</v>
      </c>
      <c r="I263" s="193"/>
      <c r="J263" s="12"/>
      <c r="K263" s="47"/>
    </row>
    <row r="264" spans="1:11" ht="21" customHeight="1" x14ac:dyDescent="0.3">
      <c r="A264" s="189"/>
      <c r="B264" s="7"/>
      <c r="C264" s="8"/>
      <c r="D264" s="9"/>
      <c r="E264" s="9" t="s">
        <v>6</v>
      </c>
      <c r="F264" s="13" t="s">
        <v>14</v>
      </c>
      <c r="G264" s="196"/>
      <c r="H264" s="11" t="s">
        <v>47</v>
      </c>
      <c r="I264" s="193"/>
      <c r="J264" s="12"/>
      <c r="K264" s="47"/>
    </row>
    <row r="265" spans="1:11" ht="21" customHeight="1" x14ac:dyDescent="0.3">
      <c r="A265" s="189"/>
      <c r="B265" s="7"/>
      <c r="C265" s="8"/>
      <c r="D265" s="7"/>
      <c r="E265" s="9" t="s">
        <v>7</v>
      </c>
      <c r="F265" s="10" t="s">
        <v>12</v>
      </c>
      <c r="G265" s="196"/>
      <c r="H265" s="11" t="s">
        <v>88</v>
      </c>
      <c r="I265" s="193"/>
      <c r="J265" s="12"/>
      <c r="K265" s="47"/>
    </row>
    <row r="266" spans="1:11" ht="21" customHeight="1" thickBot="1" x14ac:dyDescent="0.35">
      <c r="A266" s="201"/>
      <c r="B266" s="34"/>
      <c r="C266" s="19"/>
      <c r="D266" s="20"/>
      <c r="E266" s="20" t="s">
        <v>72</v>
      </c>
      <c r="F266" s="13" t="s">
        <v>14</v>
      </c>
      <c r="G266" s="211"/>
      <c r="H266" s="11" t="s">
        <v>68</v>
      </c>
      <c r="I266" s="204"/>
      <c r="J266" s="23"/>
      <c r="K266" s="51"/>
    </row>
    <row r="267" spans="1:11" ht="21" customHeight="1" thickTop="1" x14ac:dyDescent="0.3">
      <c r="A267" s="52"/>
      <c r="B267" s="40"/>
      <c r="C267" s="25"/>
      <c r="D267" s="26"/>
      <c r="E267" s="26"/>
      <c r="F267" s="26"/>
      <c r="G267" s="26"/>
      <c r="H267" s="27"/>
      <c r="I267" s="26"/>
      <c r="J267" s="28"/>
      <c r="K267" s="53"/>
    </row>
    <row r="268" spans="1:11" ht="21" customHeight="1" x14ac:dyDescent="0.35">
      <c r="A268" s="188">
        <v>34</v>
      </c>
      <c r="B268" s="4">
        <v>44967</v>
      </c>
      <c r="C268" s="5" t="s">
        <v>35</v>
      </c>
      <c r="D268" s="46" t="s">
        <v>1260</v>
      </c>
      <c r="E268" s="9" t="s">
        <v>317</v>
      </c>
      <c r="F268" s="13"/>
      <c r="G268" s="206" t="s">
        <v>38</v>
      </c>
      <c r="H268" s="11"/>
      <c r="I268" s="203" t="s">
        <v>1211</v>
      </c>
      <c r="J268" s="17">
        <v>11866</v>
      </c>
      <c r="K268" s="50">
        <f>SUM(K260,J268)</f>
        <v>1057322</v>
      </c>
    </row>
    <row r="269" spans="1:11" ht="21" customHeight="1" x14ac:dyDescent="0.3">
      <c r="A269" s="189"/>
      <c r="B269" s="7"/>
      <c r="C269" s="8"/>
      <c r="D269" s="46" t="s">
        <v>1261</v>
      </c>
      <c r="E269" s="9" t="s">
        <v>21</v>
      </c>
      <c r="F269" s="13"/>
      <c r="G269" s="212"/>
      <c r="H269" s="11"/>
      <c r="I269" s="193"/>
      <c r="J269" s="12"/>
      <c r="K269" s="47"/>
    </row>
    <row r="270" spans="1:11" ht="21" customHeight="1" x14ac:dyDescent="0.3">
      <c r="A270" s="189"/>
      <c r="B270" s="7"/>
      <c r="C270" s="8"/>
      <c r="D270" s="7"/>
      <c r="E270" s="9" t="s">
        <v>4</v>
      </c>
      <c r="F270" s="13" t="s">
        <v>14</v>
      </c>
      <c r="G270" s="212"/>
      <c r="H270" s="11" t="s">
        <v>17</v>
      </c>
      <c r="I270" s="193"/>
      <c r="J270" s="12"/>
      <c r="K270" s="47"/>
    </row>
    <row r="271" spans="1:11" ht="21" customHeight="1" x14ac:dyDescent="0.3">
      <c r="A271" s="189"/>
      <c r="B271" s="7"/>
      <c r="C271" s="8"/>
      <c r="D271" s="9"/>
      <c r="E271" s="9" t="s">
        <v>5</v>
      </c>
      <c r="F271" s="10" t="s">
        <v>12</v>
      </c>
      <c r="G271" s="212"/>
      <c r="H271" s="11" t="s">
        <v>63</v>
      </c>
      <c r="I271" s="193"/>
      <c r="J271" s="12"/>
      <c r="K271" s="47"/>
    </row>
    <row r="272" spans="1:11" ht="21" customHeight="1" x14ac:dyDescent="0.3">
      <c r="A272" s="189"/>
      <c r="B272" s="7"/>
      <c r="C272" s="8"/>
      <c r="D272" s="9"/>
      <c r="E272" s="9" t="s">
        <v>6</v>
      </c>
      <c r="F272" s="10" t="s">
        <v>12</v>
      </c>
      <c r="G272" s="212"/>
      <c r="H272" s="11" t="s">
        <v>65</v>
      </c>
      <c r="I272" s="193"/>
      <c r="J272" s="12"/>
      <c r="K272" s="47"/>
    </row>
    <row r="273" spans="1:11" ht="21" customHeight="1" x14ac:dyDescent="0.3">
      <c r="A273" s="189"/>
      <c r="B273" s="7"/>
      <c r="C273" s="8"/>
      <c r="D273" s="7"/>
      <c r="E273" s="9" t="s">
        <v>7</v>
      </c>
      <c r="F273" s="13" t="s">
        <v>14</v>
      </c>
      <c r="G273" s="212"/>
      <c r="H273" s="11" t="s">
        <v>63</v>
      </c>
      <c r="I273" s="193"/>
      <c r="J273" s="12"/>
      <c r="K273" s="47"/>
    </row>
    <row r="274" spans="1:11" ht="21" customHeight="1" thickBot="1" x14ac:dyDescent="0.35">
      <c r="A274" s="201"/>
      <c r="B274" s="34"/>
      <c r="C274" s="19"/>
      <c r="D274" s="20"/>
      <c r="E274" s="20" t="s">
        <v>72</v>
      </c>
      <c r="F274" s="13" t="s">
        <v>14</v>
      </c>
      <c r="G274" s="213"/>
      <c r="H274" s="11" t="s">
        <v>68</v>
      </c>
      <c r="I274" s="204"/>
      <c r="J274" s="23"/>
      <c r="K274" s="51"/>
    </row>
    <row r="275" spans="1:11" ht="21" customHeight="1" thickTop="1" x14ac:dyDescent="0.3">
      <c r="A275" s="52"/>
      <c r="B275" s="40"/>
      <c r="C275" s="25"/>
      <c r="D275" s="26"/>
      <c r="E275" s="26"/>
      <c r="F275" s="26"/>
      <c r="G275" s="26"/>
      <c r="H275" s="27"/>
      <c r="I275" s="26"/>
      <c r="J275" s="28"/>
      <c r="K275" s="53"/>
    </row>
    <row r="276" spans="1:11" ht="21" customHeight="1" x14ac:dyDescent="0.35">
      <c r="A276" s="188">
        <v>35</v>
      </c>
      <c r="B276" s="4">
        <v>44967</v>
      </c>
      <c r="C276" s="5" t="s">
        <v>23</v>
      </c>
      <c r="D276" s="46" t="s">
        <v>1262</v>
      </c>
      <c r="E276" s="9" t="s">
        <v>317</v>
      </c>
      <c r="F276" s="13"/>
      <c r="G276" s="205" t="s">
        <v>32</v>
      </c>
      <c r="H276" s="11"/>
      <c r="I276" s="203" t="s">
        <v>1211</v>
      </c>
      <c r="J276" s="17">
        <v>26054</v>
      </c>
      <c r="K276" s="50">
        <f>SUM(K268,J276)</f>
        <v>1083376</v>
      </c>
    </row>
    <row r="277" spans="1:11" ht="21" customHeight="1" x14ac:dyDescent="0.3">
      <c r="A277" s="189"/>
      <c r="B277" s="7"/>
      <c r="C277" s="8"/>
      <c r="D277" s="46" t="s">
        <v>58</v>
      </c>
      <c r="E277" s="9" t="s">
        <v>21</v>
      </c>
      <c r="F277" s="13" t="s">
        <v>14</v>
      </c>
      <c r="G277" s="196"/>
      <c r="H277" s="11" t="s">
        <v>45</v>
      </c>
      <c r="I277" s="193"/>
      <c r="J277" s="12"/>
      <c r="K277" s="47"/>
    </row>
    <row r="278" spans="1:11" ht="21" customHeight="1" x14ac:dyDescent="0.3">
      <c r="A278" s="189"/>
      <c r="B278" s="7"/>
      <c r="C278" s="8"/>
      <c r="D278" s="7"/>
      <c r="E278" s="9" t="s">
        <v>4</v>
      </c>
      <c r="F278" s="10" t="s">
        <v>12</v>
      </c>
      <c r="G278" s="196"/>
      <c r="H278" s="11" t="s">
        <v>68</v>
      </c>
      <c r="I278" s="193"/>
      <c r="J278" s="12"/>
      <c r="K278" s="47"/>
    </row>
    <row r="279" spans="1:11" ht="21" customHeight="1" x14ac:dyDescent="0.3">
      <c r="A279" s="189"/>
      <c r="B279" s="7"/>
      <c r="C279" s="8"/>
      <c r="D279" s="9"/>
      <c r="E279" s="9" t="s">
        <v>5</v>
      </c>
      <c r="F279" s="13" t="s">
        <v>14</v>
      </c>
      <c r="G279" s="196"/>
      <c r="H279" s="11" t="s">
        <v>47</v>
      </c>
      <c r="I279" s="193"/>
      <c r="J279" s="12"/>
      <c r="K279" s="47"/>
    </row>
    <row r="280" spans="1:11" ht="21" customHeight="1" x14ac:dyDescent="0.3">
      <c r="A280" s="189"/>
      <c r="B280" s="7"/>
      <c r="C280" s="8"/>
      <c r="D280" s="9"/>
      <c r="E280" s="9" t="s">
        <v>6</v>
      </c>
      <c r="F280" s="10" t="s">
        <v>12</v>
      </c>
      <c r="G280" s="196"/>
      <c r="H280" s="11" t="s">
        <v>68</v>
      </c>
      <c r="I280" s="193"/>
      <c r="J280" s="12"/>
      <c r="K280" s="47"/>
    </row>
    <row r="281" spans="1:11" ht="21" customHeight="1" x14ac:dyDescent="0.3">
      <c r="A281" s="189"/>
      <c r="B281" s="7"/>
      <c r="C281" s="8"/>
      <c r="D281" s="7"/>
      <c r="E281" s="9" t="s">
        <v>7</v>
      </c>
      <c r="F281" s="13" t="s">
        <v>14</v>
      </c>
      <c r="G281" s="196"/>
      <c r="H281" s="11" t="s">
        <v>47</v>
      </c>
      <c r="I281" s="193"/>
      <c r="J281" s="12"/>
      <c r="K281" s="47"/>
    </row>
    <row r="282" spans="1:11" ht="21" customHeight="1" thickBot="1" x14ac:dyDescent="0.35">
      <c r="A282" s="201"/>
      <c r="B282" s="34"/>
      <c r="C282" s="19"/>
      <c r="D282" s="20"/>
      <c r="E282" s="20" t="s">
        <v>72</v>
      </c>
      <c r="F282" s="13" t="s">
        <v>14</v>
      </c>
      <c r="G282" s="211"/>
      <c r="H282" s="11" t="s">
        <v>55</v>
      </c>
      <c r="I282" s="204"/>
      <c r="J282" s="23"/>
      <c r="K282" s="51"/>
    </row>
    <row r="283" spans="1:11" ht="21" customHeight="1" thickTop="1" x14ac:dyDescent="0.3">
      <c r="A283" s="52"/>
      <c r="B283" s="40"/>
      <c r="C283" s="25"/>
      <c r="D283" s="26"/>
      <c r="E283" s="26"/>
      <c r="F283" s="26"/>
      <c r="G283" s="26"/>
      <c r="H283" s="27"/>
      <c r="I283" s="26"/>
      <c r="J283" s="28"/>
      <c r="K283" s="53"/>
    </row>
    <row r="284" spans="1:11" ht="21" customHeight="1" x14ac:dyDescent="0.35">
      <c r="A284" s="188">
        <v>36</v>
      </c>
      <c r="B284" s="4">
        <v>44967</v>
      </c>
      <c r="C284" s="5" t="s">
        <v>20</v>
      </c>
      <c r="D284" s="46" t="s">
        <v>1263</v>
      </c>
      <c r="E284" s="9" t="s">
        <v>317</v>
      </c>
      <c r="F284" s="13"/>
      <c r="G284" s="206" t="s">
        <v>38</v>
      </c>
      <c r="H284" s="11"/>
      <c r="I284" s="203" t="s">
        <v>1211</v>
      </c>
      <c r="J284" s="17">
        <v>12102</v>
      </c>
      <c r="K284" s="50">
        <f>SUM(K276,J284)</f>
        <v>1095478</v>
      </c>
    </row>
    <row r="285" spans="1:11" ht="21" customHeight="1" x14ac:dyDescent="0.3">
      <c r="A285" s="189"/>
      <c r="B285" s="7"/>
      <c r="C285" s="8"/>
      <c r="D285" s="46" t="s">
        <v>597</v>
      </c>
      <c r="E285" s="9" t="s">
        <v>21</v>
      </c>
      <c r="F285" s="10" t="s">
        <v>12</v>
      </c>
      <c r="G285" s="212"/>
      <c r="H285" s="11" t="s">
        <v>28</v>
      </c>
      <c r="I285" s="193"/>
      <c r="J285" s="12"/>
      <c r="K285" s="47"/>
    </row>
    <row r="286" spans="1:11" ht="21" customHeight="1" x14ac:dyDescent="0.3">
      <c r="A286" s="189"/>
      <c r="B286" s="7"/>
      <c r="C286" s="8"/>
      <c r="D286" s="7"/>
      <c r="E286" s="9" t="s">
        <v>4</v>
      </c>
      <c r="F286" s="10" t="s">
        <v>12</v>
      </c>
      <c r="G286" s="212"/>
      <c r="H286" s="11" t="s">
        <v>86</v>
      </c>
      <c r="I286" s="193"/>
      <c r="J286" s="12"/>
      <c r="K286" s="47"/>
    </row>
    <row r="287" spans="1:11" ht="21" customHeight="1" x14ac:dyDescent="0.3">
      <c r="A287" s="189"/>
      <c r="B287" s="7"/>
      <c r="C287" s="8"/>
      <c r="D287" s="9"/>
      <c r="E287" s="9" t="s">
        <v>5</v>
      </c>
      <c r="F287" s="10" t="s">
        <v>12</v>
      </c>
      <c r="G287" s="212"/>
      <c r="H287" s="11" t="s">
        <v>16</v>
      </c>
      <c r="I287" s="193"/>
      <c r="J287" s="12"/>
      <c r="K287" s="47"/>
    </row>
    <row r="288" spans="1:11" ht="21" customHeight="1" x14ac:dyDescent="0.3">
      <c r="A288" s="189"/>
      <c r="B288" s="7"/>
      <c r="C288" s="8"/>
      <c r="D288" s="9"/>
      <c r="E288" s="9" t="s">
        <v>6</v>
      </c>
      <c r="F288" s="13" t="s">
        <v>14</v>
      </c>
      <c r="G288" s="212"/>
      <c r="H288" s="11" t="s">
        <v>17</v>
      </c>
      <c r="I288" s="193"/>
      <c r="J288" s="12"/>
      <c r="K288" s="47"/>
    </row>
    <row r="289" spans="1:11" ht="21" customHeight="1" x14ac:dyDescent="0.3">
      <c r="A289" s="189"/>
      <c r="B289" s="7"/>
      <c r="C289" s="8"/>
      <c r="D289" s="7"/>
      <c r="E289" s="9" t="s">
        <v>7</v>
      </c>
      <c r="F289" s="13" t="s">
        <v>14</v>
      </c>
      <c r="G289" s="212"/>
      <c r="H289" s="11" t="s">
        <v>28</v>
      </c>
      <c r="I289" s="193"/>
      <c r="J289" s="12"/>
      <c r="K289" s="47"/>
    </row>
    <row r="290" spans="1:11" ht="21" customHeight="1" thickBot="1" x14ac:dyDescent="0.35">
      <c r="A290" s="201"/>
      <c r="B290" s="34"/>
      <c r="C290" s="19"/>
      <c r="D290" s="20"/>
      <c r="E290" s="20" t="s">
        <v>72</v>
      </c>
      <c r="F290" s="13" t="s">
        <v>14</v>
      </c>
      <c r="G290" s="213"/>
      <c r="H290" s="11" t="s">
        <v>55</v>
      </c>
      <c r="I290" s="204"/>
      <c r="J290" s="23"/>
      <c r="K290" s="51"/>
    </row>
    <row r="291" spans="1:11" ht="21" customHeight="1" thickTop="1" x14ac:dyDescent="0.3">
      <c r="A291" s="52"/>
      <c r="B291" s="40"/>
      <c r="C291" s="25"/>
      <c r="D291" s="26"/>
      <c r="E291" s="26"/>
      <c r="F291" s="26"/>
      <c r="G291" s="26"/>
      <c r="H291" s="27"/>
      <c r="I291" s="26"/>
      <c r="J291" s="28"/>
      <c r="K291" s="53"/>
    </row>
    <row r="292" spans="1:11" ht="21" customHeight="1" x14ac:dyDescent="0.35">
      <c r="A292" s="188">
        <v>37</v>
      </c>
      <c r="B292" s="4">
        <v>44968</v>
      </c>
      <c r="C292" s="5" t="s">
        <v>66</v>
      </c>
      <c r="D292" s="46" t="s">
        <v>1264</v>
      </c>
      <c r="E292" s="9" t="s">
        <v>317</v>
      </c>
      <c r="F292" s="13"/>
      <c r="G292" s="205" t="s">
        <v>32</v>
      </c>
      <c r="H292" s="11"/>
      <c r="I292" s="203" t="s">
        <v>690</v>
      </c>
      <c r="J292" s="17">
        <v>42158</v>
      </c>
      <c r="K292" s="50">
        <f>SUM(K284,J292)</f>
        <v>1137636</v>
      </c>
    </row>
    <row r="293" spans="1:11" ht="21" customHeight="1" x14ac:dyDescent="0.3">
      <c r="A293" s="189"/>
      <c r="B293" s="7"/>
      <c r="C293" s="8"/>
      <c r="D293" s="46" t="s">
        <v>1096</v>
      </c>
      <c r="E293" s="9" t="s">
        <v>21</v>
      </c>
      <c r="F293" s="10"/>
      <c r="G293" s="196"/>
      <c r="H293" s="11"/>
      <c r="I293" s="193"/>
      <c r="J293" s="12"/>
      <c r="K293" s="47"/>
    </row>
    <row r="294" spans="1:11" ht="21" customHeight="1" x14ac:dyDescent="0.3">
      <c r="A294" s="189"/>
      <c r="B294" s="7"/>
      <c r="C294" s="8"/>
      <c r="D294" s="7"/>
      <c r="E294" s="9" t="s">
        <v>4</v>
      </c>
      <c r="F294" s="10"/>
      <c r="G294" s="196"/>
      <c r="H294" s="11"/>
      <c r="I294" s="193"/>
      <c r="J294" s="12"/>
      <c r="K294" s="47"/>
    </row>
    <row r="295" spans="1:11" ht="21" customHeight="1" x14ac:dyDescent="0.3">
      <c r="A295" s="189"/>
      <c r="B295" s="7"/>
      <c r="C295" s="8"/>
      <c r="D295" s="9"/>
      <c r="E295" s="9" t="s">
        <v>5</v>
      </c>
      <c r="F295" s="13" t="s">
        <v>14</v>
      </c>
      <c r="G295" s="196"/>
      <c r="H295" s="11" t="s">
        <v>101</v>
      </c>
      <c r="I295" s="193"/>
      <c r="J295" s="12"/>
      <c r="K295" s="47"/>
    </row>
    <row r="296" spans="1:11" ht="21" customHeight="1" x14ac:dyDescent="0.3">
      <c r="A296" s="189"/>
      <c r="B296" s="7"/>
      <c r="C296" s="8"/>
      <c r="D296" s="9"/>
      <c r="E296" s="9" t="s">
        <v>6</v>
      </c>
      <c r="F296" s="13" t="s">
        <v>14</v>
      </c>
      <c r="G296" s="196"/>
      <c r="H296" s="11" t="s">
        <v>47</v>
      </c>
      <c r="I296" s="193"/>
      <c r="J296" s="12"/>
      <c r="K296" s="47"/>
    </row>
    <row r="297" spans="1:11" ht="21" customHeight="1" x14ac:dyDescent="0.3">
      <c r="A297" s="189"/>
      <c r="B297" s="7"/>
      <c r="C297" s="8"/>
      <c r="D297" s="7"/>
      <c r="E297" s="9" t="s">
        <v>7</v>
      </c>
      <c r="F297" s="13" t="s">
        <v>14</v>
      </c>
      <c r="G297" s="196"/>
      <c r="H297" s="11" t="s">
        <v>25</v>
      </c>
      <c r="I297" s="193"/>
      <c r="J297" s="12"/>
      <c r="K297" s="47"/>
    </row>
    <row r="298" spans="1:11" ht="21" customHeight="1" thickBot="1" x14ac:dyDescent="0.35">
      <c r="A298" s="201"/>
      <c r="B298" s="34"/>
      <c r="C298" s="19"/>
      <c r="D298" s="20"/>
      <c r="E298" s="20" t="s">
        <v>72</v>
      </c>
      <c r="F298" s="13" t="s">
        <v>14</v>
      </c>
      <c r="G298" s="211"/>
      <c r="H298" s="11" t="s">
        <v>68</v>
      </c>
      <c r="I298" s="204"/>
      <c r="J298" s="23"/>
      <c r="K298" s="51"/>
    </row>
    <row r="299" spans="1:11" ht="21" customHeight="1" thickTop="1" x14ac:dyDescent="0.3">
      <c r="A299" s="52"/>
      <c r="B299" s="40"/>
      <c r="C299" s="25"/>
      <c r="D299" s="26"/>
      <c r="E299" s="26"/>
      <c r="F299" s="26"/>
      <c r="G299" s="26"/>
      <c r="H299" s="27"/>
      <c r="I299" s="26"/>
      <c r="J299" s="28"/>
      <c r="K299" s="53"/>
    </row>
    <row r="300" spans="1:11" ht="21" customHeight="1" x14ac:dyDescent="0.3">
      <c r="B300" s="66"/>
      <c r="C300" s="67"/>
      <c r="D300" s="68"/>
      <c r="E300" s="68"/>
      <c r="F300" s="68"/>
      <c r="G300" s="68"/>
      <c r="H300" s="69"/>
      <c r="I300" s="68"/>
      <c r="J300" s="70"/>
    </row>
    <row r="301" spans="1:11" ht="21" customHeight="1" x14ac:dyDescent="0.3">
      <c r="B301" s="66"/>
      <c r="C301" s="67"/>
      <c r="D301" s="68"/>
      <c r="E301" s="68"/>
      <c r="F301" s="68"/>
      <c r="G301" s="68"/>
      <c r="H301" s="69"/>
      <c r="I301" s="68"/>
      <c r="J301" s="70"/>
    </row>
    <row r="302" spans="1:11" ht="15.75" thickBot="1" x14ac:dyDescent="0.3"/>
    <row r="303" spans="1:11" ht="19.5" x14ac:dyDescent="0.3">
      <c r="A303" s="231" t="s">
        <v>1349</v>
      </c>
      <c r="B303" s="232"/>
      <c r="C303" s="232"/>
      <c r="D303" s="86" t="s">
        <v>892</v>
      </c>
      <c r="E303" s="77">
        <f>I319</f>
        <v>37</v>
      </c>
      <c r="F303" s="80">
        <v>1</v>
      </c>
    </row>
    <row r="304" spans="1:11" ht="19.5" x14ac:dyDescent="0.3">
      <c r="A304" s="233"/>
      <c r="B304" s="234"/>
      <c r="C304" s="234"/>
      <c r="D304" s="84" t="s">
        <v>893</v>
      </c>
      <c r="E304" s="78">
        <f>F319</f>
        <v>29</v>
      </c>
      <c r="F304" s="81">
        <f>AVERAGE(E304*F303)/E303</f>
        <v>0.78378378378378377</v>
      </c>
    </row>
    <row r="305" spans="1:9" ht="19.5" x14ac:dyDescent="0.3">
      <c r="A305" s="233"/>
      <c r="B305" s="234"/>
      <c r="C305" s="234"/>
      <c r="D305" s="83" t="s">
        <v>894</v>
      </c>
      <c r="E305" s="78">
        <f>G319</f>
        <v>4</v>
      </c>
      <c r="F305" s="81">
        <f t="shared" ref="F305:F306" si="0">AVERAGE(E305*F304)/E304</f>
        <v>0.1081081081081081</v>
      </c>
    </row>
    <row r="306" spans="1:9" ht="19.5" x14ac:dyDescent="0.3">
      <c r="A306" s="233"/>
      <c r="B306" s="234"/>
      <c r="C306" s="234"/>
      <c r="D306" s="126" t="s">
        <v>896</v>
      </c>
      <c r="E306" s="78">
        <f>H319</f>
        <v>4</v>
      </c>
      <c r="F306" s="81">
        <f t="shared" si="0"/>
        <v>0.1081081081081081</v>
      </c>
    </row>
    <row r="307" spans="1:9" ht="20.25" thickBot="1" x14ac:dyDescent="0.35">
      <c r="A307" s="235"/>
      <c r="B307" s="236"/>
      <c r="C307" s="236"/>
      <c r="D307" s="128" t="s">
        <v>1059</v>
      </c>
      <c r="E307" s="140">
        <f>K292</f>
        <v>1137636</v>
      </c>
      <c r="F307" s="82"/>
      <c r="G307" s="1" t="s">
        <v>1265</v>
      </c>
    </row>
    <row r="310" spans="1:9" ht="18.75" x14ac:dyDescent="0.3">
      <c r="E310" s="89" t="s">
        <v>10</v>
      </c>
      <c r="F310" s="90" t="s">
        <v>839</v>
      </c>
      <c r="G310" s="91" t="s">
        <v>840</v>
      </c>
      <c r="H310" s="92" t="s">
        <v>38</v>
      </c>
      <c r="I310" s="93" t="s">
        <v>841</v>
      </c>
    </row>
    <row r="311" spans="1:9" ht="18.75" x14ac:dyDescent="0.3">
      <c r="E311" s="159" t="s">
        <v>18</v>
      </c>
      <c r="F311" s="9">
        <v>5</v>
      </c>
      <c r="G311" s="9">
        <v>1</v>
      </c>
      <c r="H311" s="9"/>
      <c r="I311" s="9">
        <f>SUM(F311:H311)</f>
        <v>6</v>
      </c>
    </row>
    <row r="312" spans="1:9" ht="18.75" x14ac:dyDescent="0.3">
      <c r="E312" s="159" t="s">
        <v>759</v>
      </c>
      <c r="F312" s="9">
        <v>9</v>
      </c>
      <c r="G312" s="9">
        <v>1</v>
      </c>
      <c r="H312" s="9">
        <v>1</v>
      </c>
      <c r="I312" s="9">
        <f t="shared" ref="I312:I317" si="1">SUM(F312:H312)</f>
        <v>11</v>
      </c>
    </row>
    <row r="313" spans="1:9" ht="18.75" x14ac:dyDescent="0.3">
      <c r="E313" s="159" t="s">
        <v>690</v>
      </c>
      <c r="F313" s="9">
        <v>1</v>
      </c>
      <c r="G313" s="9"/>
      <c r="H313" s="9">
        <v>1</v>
      </c>
      <c r="I313" s="9">
        <f t="shared" si="1"/>
        <v>2</v>
      </c>
    </row>
    <row r="314" spans="1:9" ht="18.75" x14ac:dyDescent="0.3">
      <c r="E314" s="159" t="s">
        <v>938</v>
      </c>
      <c r="F314" s="9">
        <v>1</v>
      </c>
      <c r="G314" s="9"/>
      <c r="H314" s="9"/>
      <c r="I314" s="9">
        <f t="shared" si="1"/>
        <v>1</v>
      </c>
    </row>
    <row r="315" spans="1:9" ht="18.75" x14ac:dyDescent="0.3">
      <c r="E315" s="159" t="s">
        <v>699</v>
      </c>
      <c r="F315" s="9">
        <v>1</v>
      </c>
      <c r="G315" s="9"/>
      <c r="H315" s="9"/>
      <c r="I315" s="9">
        <f t="shared" si="1"/>
        <v>1</v>
      </c>
    </row>
    <row r="316" spans="1:9" ht="18.75" x14ac:dyDescent="0.3">
      <c r="E316" s="159" t="s">
        <v>1030</v>
      </c>
      <c r="F316" s="9">
        <v>5</v>
      </c>
      <c r="G316" s="9">
        <v>1</v>
      </c>
      <c r="H316" s="9">
        <v>2</v>
      </c>
      <c r="I316" s="9">
        <f t="shared" si="1"/>
        <v>8</v>
      </c>
    </row>
    <row r="317" spans="1:9" ht="18.75" x14ac:dyDescent="0.3">
      <c r="E317" s="159" t="s">
        <v>1177</v>
      </c>
      <c r="F317" s="9">
        <v>7</v>
      </c>
      <c r="G317" s="9">
        <v>1</v>
      </c>
      <c r="H317" s="9"/>
      <c r="I317" s="9">
        <f t="shared" si="1"/>
        <v>8</v>
      </c>
    </row>
    <row r="318" spans="1:9" ht="18.75" x14ac:dyDescent="0.3">
      <c r="E318" s="160"/>
      <c r="F318" s="9"/>
      <c r="G318" s="9"/>
      <c r="H318" s="9"/>
      <c r="I318" s="87"/>
    </row>
    <row r="319" spans="1:9" ht="18.75" x14ac:dyDescent="0.3">
      <c r="E319" s="95" t="s">
        <v>1268</v>
      </c>
      <c r="F319" s="88">
        <f>SUM(F311:F318)</f>
        <v>29</v>
      </c>
      <c r="G319" s="88">
        <f>SUM(G311:G318)</f>
        <v>4</v>
      </c>
      <c r="H319" s="88">
        <f>SUM(H311:H318)</f>
        <v>4</v>
      </c>
      <c r="I319" s="88">
        <f>SUM(I311:I318)</f>
        <v>37</v>
      </c>
    </row>
  </sheetData>
  <mergeCells count="113">
    <mergeCell ref="A292:A298"/>
    <mergeCell ref="G292:G298"/>
    <mergeCell ref="I292:I298"/>
    <mergeCell ref="A276:A282"/>
    <mergeCell ref="G276:G282"/>
    <mergeCell ref="I276:I282"/>
    <mergeCell ref="A284:A290"/>
    <mergeCell ref="G284:G290"/>
    <mergeCell ref="I284:I290"/>
    <mergeCell ref="A260:A266"/>
    <mergeCell ref="G260:G266"/>
    <mergeCell ref="I260:I266"/>
    <mergeCell ref="A268:A274"/>
    <mergeCell ref="G268:G274"/>
    <mergeCell ref="I268:I274"/>
    <mergeCell ref="A244:A250"/>
    <mergeCell ref="G244:G250"/>
    <mergeCell ref="I244:I250"/>
    <mergeCell ref="A252:A258"/>
    <mergeCell ref="G252:G258"/>
    <mergeCell ref="I252:I258"/>
    <mergeCell ref="A228:A234"/>
    <mergeCell ref="G228:G234"/>
    <mergeCell ref="I228:I234"/>
    <mergeCell ref="A236:A242"/>
    <mergeCell ref="G236:G242"/>
    <mergeCell ref="I236:I242"/>
    <mergeCell ref="A212:A218"/>
    <mergeCell ref="G212:G218"/>
    <mergeCell ref="I212:I218"/>
    <mergeCell ref="A220:A226"/>
    <mergeCell ref="G220:G226"/>
    <mergeCell ref="I220:I226"/>
    <mergeCell ref="A196:A202"/>
    <mergeCell ref="G196:G202"/>
    <mergeCell ref="I196:I202"/>
    <mergeCell ref="A204:A210"/>
    <mergeCell ref="G204:G210"/>
    <mergeCell ref="I204:I210"/>
    <mergeCell ref="A180:A186"/>
    <mergeCell ref="G180:G186"/>
    <mergeCell ref="I180:I186"/>
    <mergeCell ref="A188:A194"/>
    <mergeCell ref="G188:G194"/>
    <mergeCell ref="I188:I194"/>
    <mergeCell ref="A164:A170"/>
    <mergeCell ref="G164:G170"/>
    <mergeCell ref="I164:I170"/>
    <mergeCell ref="A172:A178"/>
    <mergeCell ref="G172:G178"/>
    <mergeCell ref="I172:I178"/>
    <mergeCell ref="A148:A154"/>
    <mergeCell ref="G148:G154"/>
    <mergeCell ref="I148:I154"/>
    <mergeCell ref="A156:A162"/>
    <mergeCell ref="G156:G162"/>
    <mergeCell ref="I156:I162"/>
    <mergeCell ref="A132:A138"/>
    <mergeCell ref="G132:G138"/>
    <mergeCell ref="I132:I138"/>
    <mergeCell ref="A140:A146"/>
    <mergeCell ref="G140:G146"/>
    <mergeCell ref="I140:I146"/>
    <mergeCell ref="I116:I122"/>
    <mergeCell ref="A124:A130"/>
    <mergeCell ref="G124:G130"/>
    <mergeCell ref="I124:I130"/>
    <mergeCell ref="A100:A106"/>
    <mergeCell ref="G100:G106"/>
    <mergeCell ref="I100:I106"/>
    <mergeCell ref="A108:A114"/>
    <mergeCell ref="G108:G114"/>
    <mergeCell ref="I108:I114"/>
    <mergeCell ref="A1:K1"/>
    <mergeCell ref="A4:A10"/>
    <mergeCell ref="G4:G10"/>
    <mergeCell ref="I4:I10"/>
    <mergeCell ref="A12:A18"/>
    <mergeCell ref="G12:G18"/>
    <mergeCell ref="I12:I18"/>
    <mergeCell ref="A36:A42"/>
    <mergeCell ref="G36:G42"/>
    <mergeCell ref="I36:I42"/>
    <mergeCell ref="A20:A26"/>
    <mergeCell ref="G20:G26"/>
    <mergeCell ref="I20:I26"/>
    <mergeCell ref="A28:A34"/>
    <mergeCell ref="G28:G34"/>
    <mergeCell ref="I28:I34"/>
    <mergeCell ref="A303:C307"/>
    <mergeCell ref="A44:A50"/>
    <mergeCell ref="G44:G50"/>
    <mergeCell ref="I44:I50"/>
    <mergeCell ref="A52:A58"/>
    <mergeCell ref="G52:G58"/>
    <mergeCell ref="I52:I58"/>
    <mergeCell ref="A60:A66"/>
    <mergeCell ref="G60:G66"/>
    <mergeCell ref="I60:I66"/>
    <mergeCell ref="A68:A74"/>
    <mergeCell ref="G68:G74"/>
    <mergeCell ref="I68:I74"/>
    <mergeCell ref="A76:A82"/>
    <mergeCell ref="G76:G82"/>
    <mergeCell ref="I76:I82"/>
    <mergeCell ref="A84:A90"/>
    <mergeCell ref="G84:G90"/>
    <mergeCell ref="I84:I90"/>
    <mergeCell ref="A92:A98"/>
    <mergeCell ref="G92:G98"/>
    <mergeCell ref="I92:I98"/>
    <mergeCell ref="A116:A122"/>
    <mergeCell ref="G116:G122"/>
  </mergeCells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0"/>
  <sheetViews>
    <sheetView zoomScale="120" zoomScaleNormal="120" workbookViewId="0">
      <pane xSplit="1" ySplit="3" topLeftCell="B409" activePane="bottomRight" state="frozen"/>
      <selection pane="topRight" activeCell="B1" sqref="B1"/>
      <selection pane="bottomLeft" activeCell="A4" sqref="A4"/>
      <selection pane="bottomRight" activeCell="B4" sqref="A4:XFD4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1269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44994</v>
      </c>
      <c r="C4" s="5" t="s">
        <v>104</v>
      </c>
      <c r="D4" s="46" t="s">
        <v>1270</v>
      </c>
      <c r="E4" s="9"/>
      <c r="F4" s="13"/>
      <c r="G4" s="205" t="s">
        <v>32</v>
      </c>
      <c r="H4" s="11"/>
      <c r="I4" s="203" t="s">
        <v>759</v>
      </c>
      <c r="J4" s="17">
        <v>34298</v>
      </c>
      <c r="K4" s="50">
        <f>SUM(J4)</f>
        <v>34298</v>
      </c>
    </row>
    <row r="5" spans="1:11" ht="18.75" customHeight="1" x14ac:dyDescent="0.3">
      <c r="A5" s="189"/>
      <c r="B5" s="7"/>
      <c r="C5" s="8"/>
      <c r="D5" s="46" t="s">
        <v>321</v>
      </c>
      <c r="E5" s="9" t="s">
        <v>21</v>
      </c>
      <c r="F5" s="13"/>
      <c r="G5" s="196"/>
      <c r="H5" s="11"/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3" t="s">
        <v>14</v>
      </c>
      <c r="G6" s="196"/>
      <c r="H6" s="11" t="s">
        <v>68</v>
      </c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3" t="s">
        <v>14</v>
      </c>
      <c r="G7" s="196"/>
      <c r="H7" s="11" t="s">
        <v>52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3" t="s">
        <v>14</v>
      </c>
      <c r="G8" s="196"/>
      <c r="H8" s="11" t="s">
        <v>45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0" t="s">
        <v>12</v>
      </c>
      <c r="G9" s="196"/>
      <c r="H9" s="11" t="s">
        <v>93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3" t="s">
        <v>14</v>
      </c>
      <c r="G10" s="211"/>
      <c r="H10" s="11" t="s">
        <v>55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44994</v>
      </c>
      <c r="C12" s="5" t="s">
        <v>35</v>
      </c>
      <c r="D12" s="46" t="s">
        <v>1271</v>
      </c>
      <c r="E12" s="9" t="s">
        <v>317</v>
      </c>
      <c r="F12" s="13"/>
      <c r="G12" s="205" t="s">
        <v>32</v>
      </c>
      <c r="H12" s="11"/>
      <c r="I12" s="203" t="s">
        <v>18</v>
      </c>
      <c r="J12" s="17">
        <v>39139</v>
      </c>
      <c r="K12" s="50">
        <f>SUM(K4,J12)</f>
        <v>73437</v>
      </c>
    </row>
    <row r="13" spans="1:11" ht="18.75" customHeight="1" x14ac:dyDescent="0.3">
      <c r="A13" s="189"/>
      <c r="B13" s="7"/>
      <c r="C13" s="8"/>
      <c r="D13" s="46" t="s">
        <v>1272</v>
      </c>
      <c r="E13" s="9" t="s">
        <v>21</v>
      </c>
      <c r="F13" s="13"/>
      <c r="G13" s="196"/>
      <c r="H13" s="11"/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3"/>
      <c r="G14" s="196"/>
      <c r="H14" s="11"/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3"/>
      <c r="G15" s="196"/>
      <c r="H15" s="11"/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3" t="s">
        <v>14</v>
      </c>
      <c r="G16" s="196"/>
      <c r="H16" s="11" t="s">
        <v>142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3" t="s">
        <v>14</v>
      </c>
      <c r="G17" s="196"/>
      <c r="H17" s="11" t="s">
        <v>68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3" t="s">
        <v>14</v>
      </c>
      <c r="G18" s="211"/>
      <c r="H18" s="11" t="s">
        <v>68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>
        <v>44994</v>
      </c>
      <c r="C20" s="5" t="s">
        <v>23</v>
      </c>
      <c r="D20" s="46" t="s">
        <v>1273</v>
      </c>
      <c r="E20" s="9" t="s">
        <v>317</v>
      </c>
      <c r="F20" s="13" t="s">
        <v>14</v>
      </c>
      <c r="G20" s="205" t="s">
        <v>32</v>
      </c>
      <c r="H20" s="11" t="s">
        <v>33</v>
      </c>
      <c r="I20" s="203" t="s">
        <v>759</v>
      </c>
      <c r="J20" s="17">
        <v>32238</v>
      </c>
      <c r="K20" s="50">
        <f>SUM(K12,J20)</f>
        <v>105675</v>
      </c>
    </row>
    <row r="21" spans="1:11" ht="18.75" customHeight="1" x14ac:dyDescent="0.3">
      <c r="A21" s="189"/>
      <c r="B21" s="7"/>
      <c r="C21" s="8"/>
      <c r="D21" s="46" t="s">
        <v>485</v>
      </c>
      <c r="E21" s="9" t="s">
        <v>21</v>
      </c>
      <c r="F21" s="13" t="s">
        <v>14</v>
      </c>
      <c r="G21" s="196"/>
      <c r="H21" s="11" t="s">
        <v>63</v>
      </c>
      <c r="I21" s="193"/>
      <c r="J21" s="12"/>
      <c r="K21" s="47"/>
    </row>
    <row r="22" spans="1:11" ht="18.75" customHeight="1" x14ac:dyDescent="0.3">
      <c r="A22" s="189"/>
      <c r="B22" s="7"/>
      <c r="C22" s="8"/>
      <c r="D22" s="7"/>
      <c r="E22" s="9" t="s">
        <v>4</v>
      </c>
      <c r="F22" s="10" t="s">
        <v>12</v>
      </c>
      <c r="G22" s="196"/>
      <c r="H22" s="11" t="s">
        <v>33</v>
      </c>
      <c r="I22" s="193"/>
      <c r="J22" s="12"/>
      <c r="K22" s="47"/>
    </row>
    <row r="23" spans="1:11" ht="18.75" customHeight="1" x14ac:dyDescent="0.3">
      <c r="A23" s="189"/>
      <c r="B23" s="7"/>
      <c r="C23" s="8"/>
      <c r="D23" s="9"/>
      <c r="E23" s="9" t="s">
        <v>5</v>
      </c>
      <c r="F23" s="13" t="s">
        <v>14</v>
      </c>
      <c r="G23" s="196"/>
      <c r="H23" s="11" t="s">
        <v>63</v>
      </c>
      <c r="I23" s="193"/>
      <c r="J23" s="12"/>
      <c r="K23" s="47"/>
    </row>
    <row r="24" spans="1:11" ht="18.75" customHeight="1" x14ac:dyDescent="0.3">
      <c r="A24" s="189"/>
      <c r="B24" s="7"/>
      <c r="C24" s="8"/>
      <c r="D24" s="9"/>
      <c r="E24" s="9" t="s">
        <v>6</v>
      </c>
      <c r="F24" s="13" t="s">
        <v>14</v>
      </c>
      <c r="G24" s="196"/>
      <c r="H24" s="11" t="s">
        <v>86</v>
      </c>
      <c r="I24" s="193"/>
      <c r="J24" s="12"/>
      <c r="K24" s="47"/>
    </row>
    <row r="25" spans="1:11" ht="18.75" customHeight="1" x14ac:dyDescent="0.3">
      <c r="A25" s="189"/>
      <c r="B25" s="7"/>
      <c r="C25" s="8"/>
      <c r="D25" s="7"/>
      <c r="E25" s="9" t="s">
        <v>7</v>
      </c>
      <c r="F25" s="10" t="s">
        <v>12</v>
      </c>
      <c r="G25" s="196"/>
      <c r="H25" s="11" t="s">
        <v>63</v>
      </c>
      <c r="I25" s="193"/>
      <c r="J25" s="12"/>
      <c r="K25" s="47"/>
    </row>
    <row r="26" spans="1:11" ht="19.5" customHeight="1" thickBot="1" x14ac:dyDescent="0.35">
      <c r="A26" s="201"/>
      <c r="B26" s="34"/>
      <c r="C26" s="19"/>
      <c r="D26" s="20"/>
      <c r="E26" s="20" t="s">
        <v>72</v>
      </c>
      <c r="F26" s="13" t="s">
        <v>14</v>
      </c>
      <c r="G26" s="211"/>
      <c r="H26" s="11" t="s">
        <v>55</v>
      </c>
      <c r="I26" s="204"/>
      <c r="J26" s="23"/>
      <c r="K26" s="51"/>
    </row>
    <row r="27" spans="1:11" ht="19.5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customHeight="1" x14ac:dyDescent="0.35">
      <c r="A28" s="188">
        <v>4</v>
      </c>
      <c r="B28" s="4">
        <v>44994</v>
      </c>
      <c r="C28" s="5" t="s">
        <v>20</v>
      </c>
      <c r="D28" s="46" t="s">
        <v>1274</v>
      </c>
      <c r="E28" s="9" t="s">
        <v>317</v>
      </c>
      <c r="F28" s="13"/>
      <c r="G28" s="205" t="s">
        <v>32</v>
      </c>
      <c r="H28" s="11"/>
      <c r="I28" s="203" t="s">
        <v>759</v>
      </c>
      <c r="J28" s="17">
        <v>36370</v>
      </c>
      <c r="K28" s="50">
        <f>SUM(K20,J28)</f>
        <v>142045</v>
      </c>
    </row>
    <row r="29" spans="1:11" ht="18.75" customHeight="1" x14ac:dyDescent="0.3">
      <c r="A29" s="189"/>
      <c r="B29" s="7"/>
      <c r="C29" s="8"/>
      <c r="D29" s="46" t="s">
        <v>143</v>
      </c>
      <c r="E29" s="9" t="s">
        <v>21</v>
      </c>
      <c r="F29" s="13"/>
      <c r="G29" s="196"/>
      <c r="H29" s="11"/>
      <c r="I29" s="193"/>
      <c r="J29" s="12"/>
      <c r="K29" s="47"/>
    </row>
    <row r="30" spans="1:11" ht="18.75" customHeight="1" x14ac:dyDescent="0.3">
      <c r="A30" s="189"/>
      <c r="B30" s="7"/>
      <c r="C30" s="8"/>
      <c r="D30" s="7"/>
      <c r="E30" s="9" t="s">
        <v>4</v>
      </c>
      <c r="F30" s="10"/>
      <c r="G30" s="196"/>
      <c r="H30" s="11"/>
      <c r="I30" s="193"/>
      <c r="J30" s="12"/>
      <c r="K30" s="47"/>
    </row>
    <row r="31" spans="1:11" ht="18.75" customHeight="1" x14ac:dyDescent="0.3">
      <c r="A31" s="189"/>
      <c r="B31" s="7"/>
      <c r="C31" s="8"/>
      <c r="D31" s="9"/>
      <c r="E31" s="9" t="s">
        <v>5</v>
      </c>
      <c r="F31" s="13" t="s">
        <v>14</v>
      </c>
      <c r="G31" s="196"/>
      <c r="H31" s="11" t="s">
        <v>13</v>
      </c>
      <c r="I31" s="193"/>
      <c r="J31" s="12"/>
      <c r="K31" s="47"/>
    </row>
    <row r="32" spans="1:11" ht="18.75" customHeight="1" x14ac:dyDescent="0.3">
      <c r="A32" s="189"/>
      <c r="B32" s="7"/>
      <c r="C32" s="8"/>
      <c r="D32" s="9"/>
      <c r="E32" s="9" t="s">
        <v>6</v>
      </c>
      <c r="F32" s="13" t="s">
        <v>14</v>
      </c>
      <c r="G32" s="196"/>
      <c r="H32" s="11" t="s">
        <v>55</v>
      </c>
      <c r="I32" s="193"/>
      <c r="J32" s="12"/>
      <c r="K32" s="47"/>
    </row>
    <row r="33" spans="1:11" ht="18.75" customHeight="1" x14ac:dyDescent="0.3">
      <c r="A33" s="189"/>
      <c r="B33" s="7"/>
      <c r="C33" s="8"/>
      <c r="D33" s="7"/>
      <c r="E33" s="9" t="s">
        <v>7</v>
      </c>
      <c r="F33" s="13" t="s">
        <v>14</v>
      </c>
      <c r="G33" s="196"/>
      <c r="H33" s="11" t="s">
        <v>101</v>
      </c>
      <c r="I33" s="193"/>
      <c r="J33" s="12"/>
      <c r="K33" s="47"/>
    </row>
    <row r="34" spans="1:11" ht="19.5" customHeight="1" thickBot="1" x14ac:dyDescent="0.35">
      <c r="A34" s="201"/>
      <c r="B34" s="34"/>
      <c r="C34" s="19"/>
      <c r="D34" s="20"/>
      <c r="E34" s="20" t="s">
        <v>72</v>
      </c>
      <c r="F34" s="13" t="s">
        <v>14</v>
      </c>
      <c r="G34" s="211"/>
      <c r="H34" s="11" t="s">
        <v>55</v>
      </c>
      <c r="I34" s="204"/>
      <c r="J34" s="23"/>
      <c r="K34" s="51"/>
    </row>
    <row r="35" spans="1:11" ht="21" customHeight="1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44995</v>
      </c>
      <c r="C36" s="5" t="s">
        <v>104</v>
      </c>
      <c r="D36" s="46" t="s">
        <v>1275</v>
      </c>
      <c r="E36" s="9" t="s">
        <v>317</v>
      </c>
      <c r="F36" s="13"/>
      <c r="G36" s="205" t="s">
        <v>32</v>
      </c>
      <c r="H36" s="11"/>
      <c r="I36" s="203" t="s">
        <v>1175</v>
      </c>
      <c r="J36" s="17">
        <v>44239</v>
      </c>
      <c r="K36" s="50">
        <f>SUM(K28,J36)</f>
        <v>186284</v>
      </c>
    </row>
    <row r="37" spans="1:11" ht="21" customHeight="1" x14ac:dyDescent="0.3">
      <c r="A37" s="189"/>
      <c r="B37" s="7"/>
      <c r="C37" s="8"/>
      <c r="D37" s="46" t="s">
        <v>1276</v>
      </c>
      <c r="E37" s="9" t="s">
        <v>21</v>
      </c>
      <c r="F37" s="13"/>
      <c r="G37" s="196"/>
      <c r="H37" s="11"/>
      <c r="I37" s="193"/>
      <c r="J37" s="12"/>
      <c r="K37" s="47"/>
    </row>
    <row r="38" spans="1:11" ht="21" customHeight="1" x14ac:dyDescent="0.3">
      <c r="A38" s="189"/>
      <c r="B38" s="7"/>
      <c r="C38" s="8"/>
      <c r="D38" s="7"/>
      <c r="E38" s="9" t="s">
        <v>4</v>
      </c>
      <c r="F38" s="13"/>
      <c r="G38" s="196"/>
      <c r="H38" s="11"/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3" t="s">
        <v>14</v>
      </c>
      <c r="G39" s="196"/>
      <c r="H39" s="11" t="s">
        <v>63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3" t="s">
        <v>14</v>
      </c>
      <c r="G40" s="196"/>
      <c r="H40" s="11" t="s">
        <v>55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7"/>
      <c r="E41" s="9" t="s">
        <v>7</v>
      </c>
      <c r="F41" s="13" t="s">
        <v>14</v>
      </c>
      <c r="G41" s="196"/>
      <c r="H41" s="11" t="s">
        <v>29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20" t="s">
        <v>72</v>
      </c>
      <c r="F42" s="13" t="s">
        <v>14</v>
      </c>
      <c r="G42" s="211"/>
      <c r="H42" s="11" t="s">
        <v>68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44995</v>
      </c>
      <c r="C44" s="5" t="s">
        <v>35</v>
      </c>
      <c r="D44" s="46" t="s">
        <v>1277</v>
      </c>
      <c r="E44" s="9" t="s">
        <v>317</v>
      </c>
      <c r="F44" s="13"/>
      <c r="G44" s="202" t="s">
        <v>43</v>
      </c>
      <c r="H44" s="11"/>
      <c r="I44" s="203" t="s">
        <v>1175</v>
      </c>
      <c r="J44" s="17">
        <v>959</v>
      </c>
      <c r="K44" s="50">
        <f>SUM(K36,J44)</f>
        <v>187243</v>
      </c>
    </row>
    <row r="45" spans="1:11" ht="21" customHeight="1" x14ac:dyDescent="0.3">
      <c r="A45" s="189"/>
      <c r="B45" s="7"/>
      <c r="C45" s="8"/>
      <c r="D45" s="46" t="s">
        <v>512</v>
      </c>
      <c r="E45" s="9" t="s">
        <v>21</v>
      </c>
      <c r="F45" s="13"/>
      <c r="G45" s="214"/>
      <c r="H45" s="11"/>
      <c r="I45" s="193"/>
      <c r="J45" s="12"/>
      <c r="K45" s="47"/>
    </row>
    <row r="46" spans="1:11" ht="21" customHeight="1" x14ac:dyDescent="0.3">
      <c r="A46" s="189"/>
      <c r="B46" s="7"/>
      <c r="C46" s="8"/>
      <c r="D46" s="7"/>
      <c r="E46" s="9" t="s">
        <v>4</v>
      </c>
      <c r="F46" s="10"/>
      <c r="G46" s="214"/>
      <c r="H46" s="11"/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0" t="s">
        <v>12</v>
      </c>
      <c r="G47" s="214"/>
      <c r="H47" s="11" t="s">
        <v>29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0" t="s">
        <v>12</v>
      </c>
      <c r="G48" s="214"/>
      <c r="H48" s="11" t="s">
        <v>25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7"/>
      <c r="E49" s="9" t="s">
        <v>7</v>
      </c>
      <c r="F49" s="10" t="s">
        <v>12</v>
      </c>
      <c r="G49" s="214"/>
      <c r="H49" s="11" t="s">
        <v>52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20" t="s">
        <v>72</v>
      </c>
      <c r="F50" s="10" t="s">
        <v>12</v>
      </c>
      <c r="G50" s="214"/>
      <c r="H50" s="11" t="s">
        <v>55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44995</v>
      </c>
      <c r="C52" s="5" t="s">
        <v>23</v>
      </c>
      <c r="D52" s="46" t="s">
        <v>1278</v>
      </c>
      <c r="E52" s="9" t="s">
        <v>317</v>
      </c>
      <c r="F52" s="13"/>
      <c r="G52" s="205" t="s">
        <v>32</v>
      </c>
      <c r="H52" s="11"/>
      <c r="I52" s="203" t="s">
        <v>18</v>
      </c>
      <c r="J52" s="17">
        <v>34995</v>
      </c>
      <c r="K52" s="50">
        <f>SUM(K44,J52)</f>
        <v>222238</v>
      </c>
    </row>
    <row r="53" spans="1:11" ht="21" customHeight="1" x14ac:dyDescent="0.3">
      <c r="A53" s="189"/>
      <c r="B53" s="7"/>
      <c r="C53" s="8"/>
      <c r="D53" s="46" t="s">
        <v>1279</v>
      </c>
      <c r="E53" s="9" t="s">
        <v>21</v>
      </c>
      <c r="F53" s="13"/>
      <c r="G53" s="196"/>
      <c r="H53" s="11"/>
      <c r="I53" s="193"/>
      <c r="J53" s="12"/>
      <c r="K53" s="47"/>
    </row>
    <row r="54" spans="1:11" ht="21" customHeight="1" x14ac:dyDescent="0.3">
      <c r="A54" s="189"/>
      <c r="B54" s="7"/>
      <c r="C54" s="8"/>
      <c r="D54" s="7"/>
      <c r="E54" s="9" t="s">
        <v>4</v>
      </c>
      <c r="F54" s="10"/>
      <c r="G54" s="196"/>
      <c r="H54" s="11"/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0"/>
      <c r="G55" s="196"/>
      <c r="H55" s="11"/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3" t="s">
        <v>14</v>
      </c>
      <c r="G56" s="196"/>
      <c r="H56" s="11" t="s">
        <v>52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7"/>
      <c r="E57" s="9" t="s">
        <v>7</v>
      </c>
      <c r="F57" s="13" t="s">
        <v>14</v>
      </c>
      <c r="G57" s="196"/>
      <c r="H57" s="11" t="s">
        <v>26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3" t="s">
        <v>14</v>
      </c>
      <c r="G58" s="211"/>
      <c r="H58" s="11" t="s">
        <v>68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44995</v>
      </c>
      <c r="C60" s="5" t="s">
        <v>23</v>
      </c>
      <c r="D60" s="46" t="s">
        <v>1280</v>
      </c>
      <c r="E60" s="9" t="s">
        <v>317</v>
      </c>
      <c r="F60" s="13"/>
      <c r="G60" s="205" t="s">
        <v>32</v>
      </c>
      <c r="H60" s="11"/>
      <c r="I60" s="203" t="s">
        <v>690</v>
      </c>
      <c r="J60" s="17">
        <v>22482</v>
      </c>
      <c r="K60" s="50">
        <f>SUM(K52,J60)</f>
        <v>244720</v>
      </c>
    </row>
    <row r="61" spans="1:11" ht="21" customHeight="1" x14ac:dyDescent="0.3">
      <c r="A61" s="189"/>
      <c r="B61" s="7"/>
      <c r="C61" s="8"/>
      <c r="D61" s="46" t="s">
        <v>1252</v>
      </c>
      <c r="E61" s="9" t="s">
        <v>21</v>
      </c>
      <c r="F61" s="10" t="s">
        <v>12</v>
      </c>
      <c r="G61" s="196"/>
      <c r="H61" s="11" t="s">
        <v>57</v>
      </c>
      <c r="I61" s="193"/>
      <c r="J61" s="12"/>
      <c r="K61" s="47"/>
    </row>
    <row r="62" spans="1:11" ht="21" customHeight="1" x14ac:dyDescent="0.3">
      <c r="A62" s="189"/>
      <c r="B62" s="7"/>
      <c r="C62" s="8"/>
      <c r="D62" s="7"/>
      <c r="E62" s="9" t="s">
        <v>4</v>
      </c>
      <c r="F62" s="10" t="s">
        <v>12</v>
      </c>
      <c r="G62" s="196"/>
      <c r="H62" s="11" t="s">
        <v>25</v>
      </c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3" t="s">
        <v>14</v>
      </c>
      <c r="G63" s="196"/>
      <c r="H63" s="11" t="s">
        <v>57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3" t="s">
        <v>14</v>
      </c>
      <c r="G64" s="196"/>
      <c r="H64" s="11" t="s">
        <v>65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7"/>
      <c r="E65" s="9" t="s">
        <v>7</v>
      </c>
      <c r="F65" s="13" t="s">
        <v>14</v>
      </c>
      <c r="G65" s="196"/>
      <c r="H65" s="11" t="s">
        <v>47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0" t="s">
        <v>12</v>
      </c>
      <c r="G66" s="211"/>
      <c r="H66" s="11" t="s">
        <v>68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44995</v>
      </c>
      <c r="C68" s="5" t="s">
        <v>20</v>
      </c>
      <c r="D68" s="46" t="s">
        <v>1281</v>
      </c>
      <c r="E68" s="9" t="s">
        <v>317</v>
      </c>
      <c r="F68" s="13"/>
      <c r="G68" s="205" t="s">
        <v>32</v>
      </c>
      <c r="H68" s="11"/>
      <c r="I68" s="203" t="s">
        <v>18</v>
      </c>
      <c r="J68" s="17">
        <v>20971</v>
      </c>
      <c r="K68" s="50">
        <f>SUM(K60,J68)</f>
        <v>265691</v>
      </c>
    </row>
    <row r="69" spans="1:11" ht="21" customHeight="1" x14ac:dyDescent="0.3">
      <c r="A69" s="189"/>
      <c r="B69" s="7"/>
      <c r="C69" s="8"/>
      <c r="D69" s="46" t="s">
        <v>1282</v>
      </c>
      <c r="E69" s="9" t="s">
        <v>21</v>
      </c>
      <c r="F69" s="13" t="s">
        <v>14</v>
      </c>
      <c r="G69" s="196"/>
      <c r="H69" s="11" t="s">
        <v>47</v>
      </c>
      <c r="I69" s="193"/>
      <c r="J69" s="12"/>
      <c r="K69" s="47"/>
    </row>
    <row r="70" spans="1:11" ht="21" customHeight="1" x14ac:dyDescent="0.3">
      <c r="A70" s="189"/>
      <c r="B70" s="7"/>
      <c r="C70" s="8"/>
      <c r="D70" s="7"/>
      <c r="E70" s="9" t="s">
        <v>4</v>
      </c>
      <c r="F70" s="13" t="s">
        <v>14</v>
      </c>
      <c r="G70" s="196"/>
      <c r="H70" s="11" t="s">
        <v>28</v>
      </c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0" t="s">
        <v>12</v>
      </c>
      <c r="G71" s="196"/>
      <c r="H71" s="11" t="s">
        <v>45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3" t="s">
        <v>14</v>
      </c>
      <c r="G72" s="196"/>
      <c r="H72" s="11" t="s">
        <v>27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7"/>
      <c r="E73" s="9" t="s">
        <v>7</v>
      </c>
      <c r="F73" s="13" t="s">
        <v>14</v>
      </c>
      <c r="G73" s="196"/>
      <c r="H73" s="11" t="s">
        <v>52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10" t="s">
        <v>12</v>
      </c>
      <c r="G74" s="211"/>
      <c r="H74" s="11" t="s">
        <v>55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44997</v>
      </c>
      <c r="C76" s="5" t="s">
        <v>104</v>
      </c>
      <c r="D76" s="46" t="s">
        <v>1283</v>
      </c>
      <c r="E76" s="9" t="s">
        <v>317</v>
      </c>
      <c r="F76" s="13"/>
      <c r="G76" s="205" t="s">
        <v>32</v>
      </c>
      <c r="H76" s="11"/>
      <c r="I76" s="203" t="s">
        <v>18</v>
      </c>
      <c r="J76" s="17">
        <v>40707</v>
      </c>
      <c r="K76" s="50">
        <f>SUM(K68,J76)</f>
        <v>306398</v>
      </c>
    </row>
    <row r="77" spans="1:11" ht="21" customHeight="1" x14ac:dyDescent="0.3">
      <c r="A77" s="189"/>
      <c r="B77" s="7"/>
      <c r="C77" s="8"/>
      <c r="D77" s="46" t="s">
        <v>1240</v>
      </c>
      <c r="E77" s="9" t="s">
        <v>21</v>
      </c>
      <c r="F77" s="13"/>
      <c r="G77" s="196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7"/>
      <c r="E78" s="9" t="s">
        <v>4</v>
      </c>
      <c r="F78" s="13" t="s">
        <v>14</v>
      </c>
      <c r="G78" s="196"/>
      <c r="H78" s="11" t="s">
        <v>144</v>
      </c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3" t="s">
        <v>14</v>
      </c>
      <c r="G79" s="196"/>
      <c r="H79" s="11" t="s">
        <v>45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3" t="s">
        <v>14</v>
      </c>
      <c r="G80" s="196"/>
      <c r="H80" s="11" t="s">
        <v>29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7"/>
      <c r="E81" s="9" t="s">
        <v>7</v>
      </c>
      <c r="F81" s="13" t="s">
        <v>14</v>
      </c>
      <c r="G81" s="196"/>
      <c r="H81" s="11" t="s">
        <v>17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10" t="s">
        <v>12</v>
      </c>
      <c r="G82" s="211"/>
      <c r="H82" s="11" t="s">
        <v>68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44997</v>
      </c>
      <c r="C84" s="5" t="s">
        <v>23</v>
      </c>
      <c r="D84" s="46" t="s">
        <v>1284</v>
      </c>
      <c r="E84" s="9" t="s">
        <v>317</v>
      </c>
      <c r="F84" s="13"/>
      <c r="G84" s="206" t="s">
        <v>38</v>
      </c>
      <c r="H84" s="11"/>
      <c r="I84" s="203" t="s">
        <v>18</v>
      </c>
      <c r="J84" s="17">
        <v>10089</v>
      </c>
      <c r="K84" s="50">
        <f>SUM(K76,J84)</f>
        <v>316487</v>
      </c>
    </row>
    <row r="85" spans="1:11" ht="21" customHeight="1" x14ac:dyDescent="0.3">
      <c r="A85" s="189"/>
      <c r="B85" s="7"/>
      <c r="C85" s="8"/>
      <c r="D85" s="46" t="s">
        <v>1092</v>
      </c>
      <c r="E85" s="9" t="s">
        <v>21</v>
      </c>
      <c r="F85" s="13"/>
      <c r="G85" s="212"/>
      <c r="H85" s="11"/>
      <c r="I85" s="193"/>
      <c r="J85" s="12"/>
      <c r="K85" s="47"/>
    </row>
    <row r="86" spans="1:11" ht="21" customHeight="1" x14ac:dyDescent="0.3">
      <c r="A86" s="189"/>
      <c r="B86" s="7"/>
      <c r="C86" s="8"/>
      <c r="D86" s="7"/>
      <c r="E86" s="9" t="s">
        <v>4</v>
      </c>
      <c r="F86" s="13" t="s">
        <v>14</v>
      </c>
      <c r="G86" s="212"/>
      <c r="H86" s="11" t="s">
        <v>93</v>
      </c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3" t="s">
        <v>14</v>
      </c>
      <c r="G87" s="212"/>
      <c r="H87" s="11" t="s">
        <v>25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0" t="s">
        <v>12</v>
      </c>
      <c r="G88" s="212"/>
      <c r="H88" s="11" t="s">
        <v>52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7"/>
      <c r="E89" s="9" t="s">
        <v>7</v>
      </c>
      <c r="F89" s="10" t="s">
        <v>12</v>
      </c>
      <c r="G89" s="212"/>
      <c r="H89" s="11" t="s">
        <v>93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13" t="s">
        <v>14</v>
      </c>
      <c r="G90" s="213"/>
      <c r="H90" s="11" t="s">
        <v>55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44997</v>
      </c>
      <c r="C92" s="5" t="s">
        <v>20</v>
      </c>
      <c r="D92" s="46" t="s">
        <v>1285</v>
      </c>
      <c r="E92" s="9" t="s">
        <v>317</v>
      </c>
      <c r="F92" s="13"/>
      <c r="G92" s="202" t="s">
        <v>43</v>
      </c>
      <c r="H92" s="11"/>
      <c r="I92" s="203" t="s">
        <v>18</v>
      </c>
      <c r="J92" s="17">
        <v>4933</v>
      </c>
      <c r="K92" s="50">
        <f>SUM(K84,J92)</f>
        <v>321420</v>
      </c>
    </row>
    <row r="93" spans="1:11" ht="21" customHeight="1" x14ac:dyDescent="0.3">
      <c r="A93" s="189"/>
      <c r="B93" s="7"/>
      <c r="C93" s="8"/>
      <c r="D93" s="46" t="s">
        <v>898</v>
      </c>
      <c r="E93" s="9" t="s">
        <v>21</v>
      </c>
      <c r="F93" s="13"/>
      <c r="G93" s="214"/>
      <c r="H93" s="11"/>
      <c r="I93" s="193"/>
      <c r="J93" s="12"/>
      <c r="K93" s="47"/>
    </row>
    <row r="94" spans="1:11" ht="21" customHeight="1" x14ac:dyDescent="0.3">
      <c r="A94" s="189"/>
      <c r="B94" s="7"/>
      <c r="C94" s="8"/>
      <c r="D94" s="7"/>
      <c r="E94" s="9" t="s">
        <v>4</v>
      </c>
      <c r="F94" s="13" t="s">
        <v>14</v>
      </c>
      <c r="G94" s="214"/>
      <c r="H94" s="11" t="s">
        <v>48</v>
      </c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0" t="s">
        <v>12</v>
      </c>
      <c r="G95" s="214"/>
      <c r="H95" s="11" t="s">
        <v>33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0" t="s">
        <v>12</v>
      </c>
      <c r="G96" s="214"/>
      <c r="H96" s="11" t="s">
        <v>45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7"/>
      <c r="E97" s="9" t="s">
        <v>7</v>
      </c>
      <c r="F97" s="10" t="s">
        <v>12</v>
      </c>
      <c r="G97" s="214"/>
      <c r="H97" s="11" t="s">
        <v>48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20" t="s">
        <v>72</v>
      </c>
      <c r="F98" s="13" t="s">
        <v>14</v>
      </c>
      <c r="G98" s="214"/>
      <c r="H98" s="11" t="s">
        <v>68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26"/>
      <c r="F99" s="26"/>
      <c r="G99" s="26"/>
      <c r="H99" s="27"/>
      <c r="I99" s="26"/>
      <c r="J99" s="28"/>
      <c r="K99" s="53"/>
    </row>
    <row r="100" spans="1:11" ht="21" customHeight="1" x14ac:dyDescent="0.35">
      <c r="A100" s="188">
        <v>13</v>
      </c>
      <c r="B100" s="4">
        <v>44998</v>
      </c>
      <c r="C100" s="5" t="s">
        <v>104</v>
      </c>
      <c r="D100" s="46" t="s">
        <v>1286</v>
      </c>
      <c r="E100" s="9" t="s">
        <v>317</v>
      </c>
      <c r="F100" s="13"/>
      <c r="G100" s="205" t="s">
        <v>32</v>
      </c>
      <c r="H100" s="11"/>
      <c r="I100" s="203" t="s">
        <v>759</v>
      </c>
      <c r="J100" s="17">
        <v>32817</v>
      </c>
      <c r="K100" s="50">
        <f>SUM(K92,J100)</f>
        <v>354237</v>
      </c>
    </row>
    <row r="101" spans="1:11" ht="21" customHeight="1" x14ac:dyDescent="0.3">
      <c r="A101" s="189"/>
      <c r="B101" s="7"/>
      <c r="C101" s="8"/>
      <c r="D101" s="46" t="s">
        <v>1287</v>
      </c>
      <c r="E101" s="9" t="s">
        <v>21</v>
      </c>
      <c r="F101" s="13"/>
      <c r="G101" s="196"/>
      <c r="H101" s="11"/>
      <c r="I101" s="193"/>
      <c r="J101" s="12"/>
      <c r="K101" s="47"/>
    </row>
    <row r="102" spans="1:11" ht="21" customHeight="1" x14ac:dyDescent="0.3">
      <c r="A102" s="189"/>
      <c r="B102" s="7"/>
      <c r="C102" s="8"/>
      <c r="D102" s="7"/>
      <c r="E102" s="9" t="s">
        <v>4</v>
      </c>
      <c r="F102" s="13" t="s">
        <v>14</v>
      </c>
      <c r="G102" s="196"/>
      <c r="H102" s="11" t="s">
        <v>93</v>
      </c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3" t="s">
        <v>14</v>
      </c>
      <c r="G103" s="196"/>
      <c r="H103" s="11" t="s">
        <v>17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3" t="s">
        <v>14</v>
      </c>
      <c r="G104" s="196"/>
      <c r="H104" s="11" t="s">
        <v>86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7"/>
      <c r="E105" s="9" t="s">
        <v>7</v>
      </c>
      <c r="F105" s="10" t="s">
        <v>12</v>
      </c>
      <c r="G105" s="196"/>
      <c r="H105" s="11" t="s">
        <v>17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20" t="s">
        <v>72</v>
      </c>
      <c r="F106" s="13" t="s">
        <v>14</v>
      </c>
      <c r="G106" s="211"/>
      <c r="H106" s="11" t="s">
        <v>55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26"/>
      <c r="F107" s="26"/>
      <c r="G107" s="26"/>
      <c r="H107" s="27"/>
      <c r="I107" s="26"/>
      <c r="J107" s="28"/>
      <c r="K107" s="53"/>
    </row>
    <row r="108" spans="1:11" ht="21" customHeight="1" x14ac:dyDescent="0.35">
      <c r="A108" s="188">
        <v>14</v>
      </c>
      <c r="B108" s="4">
        <v>44998</v>
      </c>
      <c r="C108" s="5" t="s">
        <v>35</v>
      </c>
      <c r="D108" s="46" t="s">
        <v>1288</v>
      </c>
      <c r="E108" s="9" t="s">
        <v>317</v>
      </c>
      <c r="F108" s="13"/>
      <c r="G108" s="206" t="s">
        <v>38</v>
      </c>
      <c r="H108" s="11"/>
      <c r="I108" s="203" t="s">
        <v>938</v>
      </c>
      <c r="J108" s="17">
        <v>10808</v>
      </c>
      <c r="K108" s="50">
        <f>SUM(K100,J108)</f>
        <v>365045</v>
      </c>
    </row>
    <row r="109" spans="1:11" ht="21" customHeight="1" x14ac:dyDescent="0.3">
      <c r="A109" s="189"/>
      <c r="B109" s="7"/>
      <c r="C109" s="8"/>
      <c r="D109" s="46" t="s">
        <v>490</v>
      </c>
      <c r="E109" s="9" t="s">
        <v>21</v>
      </c>
      <c r="F109" s="13"/>
      <c r="G109" s="212"/>
      <c r="H109" s="11"/>
      <c r="I109" s="193"/>
      <c r="J109" s="12"/>
      <c r="K109" s="47"/>
    </row>
    <row r="110" spans="1:11" ht="21" customHeight="1" x14ac:dyDescent="0.3">
      <c r="A110" s="189"/>
      <c r="B110" s="7"/>
      <c r="C110" s="8"/>
      <c r="D110" s="7"/>
      <c r="E110" s="9" t="s">
        <v>4</v>
      </c>
      <c r="F110" s="13" t="s">
        <v>14</v>
      </c>
      <c r="G110" s="212"/>
      <c r="H110" s="11" t="s">
        <v>47</v>
      </c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3" t="s">
        <v>14</v>
      </c>
      <c r="G111" s="212"/>
      <c r="H111" s="11" t="s">
        <v>101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3" t="s">
        <v>14</v>
      </c>
      <c r="G112" s="212"/>
      <c r="H112" s="11" t="s">
        <v>45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7"/>
      <c r="E113" s="9" t="s">
        <v>7</v>
      </c>
      <c r="F113" s="10" t="s">
        <v>12</v>
      </c>
      <c r="G113" s="212"/>
      <c r="H113" s="11" t="s">
        <v>25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20" t="s">
        <v>72</v>
      </c>
      <c r="F114" s="13" t="s">
        <v>14</v>
      </c>
      <c r="G114" s="213"/>
      <c r="H114" s="11" t="s">
        <v>55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15</v>
      </c>
      <c r="B116" s="4">
        <v>44998</v>
      </c>
      <c r="C116" s="5" t="s">
        <v>23</v>
      </c>
      <c r="D116" s="46" t="s">
        <v>1289</v>
      </c>
      <c r="E116" s="9" t="s">
        <v>317</v>
      </c>
      <c r="F116" s="13"/>
      <c r="G116" s="202" t="s">
        <v>43</v>
      </c>
      <c r="H116" s="11"/>
      <c r="I116" s="203" t="s">
        <v>759</v>
      </c>
      <c r="J116" s="17">
        <v>4971</v>
      </c>
      <c r="K116" s="50">
        <f>SUM(K108,J116)</f>
        <v>370016</v>
      </c>
    </row>
    <row r="117" spans="1:11" ht="21" customHeight="1" x14ac:dyDescent="0.3">
      <c r="A117" s="189"/>
      <c r="B117" s="7"/>
      <c r="C117" s="8"/>
      <c r="D117" s="46" t="s">
        <v>1290</v>
      </c>
      <c r="E117" s="9" t="s">
        <v>21</v>
      </c>
      <c r="F117" s="13"/>
      <c r="G117" s="214"/>
      <c r="H117" s="11"/>
      <c r="I117" s="193"/>
      <c r="J117" s="12"/>
      <c r="K117" s="47"/>
    </row>
    <row r="118" spans="1:11" ht="21" customHeight="1" x14ac:dyDescent="0.3">
      <c r="A118" s="189"/>
      <c r="B118" s="7"/>
      <c r="C118" s="8"/>
      <c r="D118" s="7"/>
      <c r="E118" s="9" t="s">
        <v>4</v>
      </c>
      <c r="F118" s="13"/>
      <c r="G118" s="214"/>
      <c r="H118" s="11"/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0" t="s">
        <v>12</v>
      </c>
      <c r="G119" s="214"/>
      <c r="H119" s="11" t="s">
        <v>57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0" t="s">
        <v>12</v>
      </c>
      <c r="G120" s="214"/>
      <c r="H120" s="11" t="s">
        <v>52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7"/>
      <c r="E121" s="9" t="s">
        <v>7</v>
      </c>
      <c r="F121" s="13" t="s">
        <v>14</v>
      </c>
      <c r="G121" s="214"/>
      <c r="H121" s="11" t="s">
        <v>44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20" t="s">
        <v>72</v>
      </c>
      <c r="F122" s="10" t="s">
        <v>12</v>
      </c>
      <c r="G122" s="214"/>
      <c r="H122" s="11" t="s">
        <v>55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26"/>
      <c r="F123" s="26"/>
      <c r="G123" s="26"/>
      <c r="H123" s="27"/>
      <c r="I123" s="26"/>
      <c r="J123" s="28"/>
      <c r="K123" s="53"/>
    </row>
    <row r="124" spans="1:11" ht="21" customHeight="1" x14ac:dyDescent="0.35">
      <c r="A124" s="188">
        <v>16</v>
      </c>
      <c r="B124" s="4">
        <v>44999</v>
      </c>
      <c r="C124" s="5" t="s">
        <v>104</v>
      </c>
      <c r="D124" s="46" t="s">
        <v>1291</v>
      </c>
      <c r="E124" s="9" t="s">
        <v>317</v>
      </c>
      <c r="F124" s="13"/>
      <c r="G124" s="202" t="s">
        <v>43</v>
      </c>
      <c r="H124" s="11"/>
      <c r="I124" s="203" t="s">
        <v>18</v>
      </c>
      <c r="J124" s="17">
        <v>3038</v>
      </c>
      <c r="K124" s="50">
        <f>SUM(K116,J124)</f>
        <v>373054</v>
      </c>
    </row>
    <row r="125" spans="1:11" ht="21" customHeight="1" x14ac:dyDescent="0.3">
      <c r="A125" s="189"/>
      <c r="B125" s="7"/>
      <c r="C125" s="8"/>
      <c r="D125" s="46" t="s">
        <v>914</v>
      </c>
      <c r="E125" s="9" t="s">
        <v>21</v>
      </c>
      <c r="F125" s="10" t="s">
        <v>12</v>
      </c>
      <c r="G125" s="214"/>
      <c r="H125" s="11" t="s">
        <v>29</v>
      </c>
      <c r="I125" s="193"/>
      <c r="J125" s="12"/>
      <c r="K125" s="47"/>
    </row>
    <row r="126" spans="1:11" ht="21" customHeight="1" x14ac:dyDescent="0.3">
      <c r="A126" s="189"/>
      <c r="B126" s="7"/>
      <c r="C126" s="8"/>
      <c r="D126" s="7"/>
      <c r="E126" s="9" t="s">
        <v>4</v>
      </c>
      <c r="F126" s="10" t="s">
        <v>12</v>
      </c>
      <c r="G126" s="214"/>
      <c r="H126" s="11" t="s">
        <v>25</v>
      </c>
      <c r="I126" s="193"/>
      <c r="J126" s="12"/>
      <c r="K126" s="47"/>
    </row>
    <row r="127" spans="1:11" ht="21" customHeight="1" x14ac:dyDescent="0.3">
      <c r="A127" s="189"/>
      <c r="B127" s="7"/>
      <c r="C127" s="8"/>
      <c r="D127" s="9"/>
      <c r="E127" s="9" t="s">
        <v>5</v>
      </c>
      <c r="F127" s="13" t="s">
        <v>14</v>
      </c>
      <c r="G127" s="214"/>
      <c r="H127" s="11" t="s">
        <v>29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0" t="s">
        <v>12</v>
      </c>
      <c r="G128" s="214"/>
      <c r="H128" s="11" t="s">
        <v>13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7"/>
      <c r="E129" s="9" t="s">
        <v>7</v>
      </c>
      <c r="F129" s="10" t="s">
        <v>12</v>
      </c>
      <c r="G129" s="214"/>
      <c r="H129" s="11" t="s">
        <v>93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20" t="s">
        <v>72</v>
      </c>
      <c r="F130" s="10" t="s">
        <v>12</v>
      </c>
      <c r="G130" s="214"/>
      <c r="H130" s="11" t="s">
        <v>68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26"/>
      <c r="F131" s="26"/>
      <c r="G131" s="26"/>
      <c r="H131" s="27"/>
      <c r="I131" s="26"/>
      <c r="J131" s="28"/>
      <c r="K131" s="53"/>
    </row>
    <row r="132" spans="1:11" ht="21" customHeight="1" x14ac:dyDescent="0.35">
      <c r="A132" s="188">
        <v>17</v>
      </c>
      <c r="B132" s="4">
        <v>44999</v>
      </c>
      <c r="C132" s="5" t="s">
        <v>35</v>
      </c>
      <c r="D132" s="46" t="s">
        <v>1292</v>
      </c>
      <c r="E132" s="9" t="s">
        <v>317</v>
      </c>
      <c r="F132" s="13"/>
      <c r="G132" s="205" t="s">
        <v>32</v>
      </c>
      <c r="H132" s="11"/>
      <c r="I132" s="203" t="s">
        <v>759</v>
      </c>
      <c r="J132" s="17">
        <v>22621</v>
      </c>
      <c r="K132" s="50">
        <f>SUM(K124,J132)</f>
        <v>395675</v>
      </c>
    </row>
    <row r="133" spans="1:11" ht="21" customHeight="1" x14ac:dyDescent="0.3">
      <c r="A133" s="189"/>
      <c r="B133" s="7"/>
      <c r="C133" s="8"/>
      <c r="D133" s="46" t="s">
        <v>1078</v>
      </c>
      <c r="E133" s="9" t="s">
        <v>21</v>
      </c>
      <c r="F133" s="10"/>
      <c r="G133" s="196"/>
      <c r="H133" s="11"/>
      <c r="I133" s="193"/>
      <c r="J133" s="12"/>
      <c r="K133" s="47"/>
    </row>
    <row r="134" spans="1:11" ht="21" customHeight="1" x14ac:dyDescent="0.3">
      <c r="A134" s="189"/>
      <c r="B134" s="7"/>
      <c r="C134" s="8"/>
      <c r="D134" s="7"/>
      <c r="E134" s="9" t="s">
        <v>4</v>
      </c>
      <c r="F134" s="10" t="s">
        <v>12</v>
      </c>
      <c r="G134" s="196"/>
      <c r="H134" s="11" t="s">
        <v>25</v>
      </c>
      <c r="I134" s="193"/>
      <c r="J134" s="12"/>
      <c r="K134" s="47"/>
    </row>
    <row r="135" spans="1:11" ht="21" customHeight="1" x14ac:dyDescent="0.3">
      <c r="A135" s="189"/>
      <c r="B135" s="7"/>
      <c r="C135" s="8"/>
      <c r="D135" s="9"/>
      <c r="E135" s="9" t="s">
        <v>5</v>
      </c>
      <c r="F135" s="13" t="s">
        <v>14</v>
      </c>
      <c r="G135" s="196"/>
      <c r="H135" s="11" t="s">
        <v>47</v>
      </c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6</v>
      </c>
      <c r="F136" s="13" t="s">
        <v>14</v>
      </c>
      <c r="G136" s="196"/>
      <c r="H136" s="11" t="s">
        <v>93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7"/>
      <c r="E137" s="9" t="s">
        <v>7</v>
      </c>
      <c r="F137" s="10" t="s">
        <v>12</v>
      </c>
      <c r="G137" s="196"/>
      <c r="H137" s="11" t="s">
        <v>47</v>
      </c>
      <c r="I137" s="193"/>
      <c r="J137" s="12"/>
      <c r="K137" s="47"/>
    </row>
    <row r="138" spans="1:11" ht="21" customHeight="1" thickBot="1" x14ac:dyDescent="0.35">
      <c r="A138" s="201"/>
      <c r="B138" s="34"/>
      <c r="C138" s="19"/>
      <c r="D138" s="20"/>
      <c r="E138" s="20" t="s">
        <v>72</v>
      </c>
      <c r="F138" s="13" t="s">
        <v>14</v>
      </c>
      <c r="G138" s="211"/>
      <c r="H138" s="11" t="s">
        <v>68</v>
      </c>
      <c r="I138" s="204"/>
      <c r="J138" s="23"/>
      <c r="K138" s="51"/>
    </row>
    <row r="139" spans="1:11" ht="21" customHeight="1" thickTop="1" x14ac:dyDescent="0.3">
      <c r="A139" s="52"/>
      <c r="B139" s="40"/>
      <c r="C139" s="25"/>
      <c r="D139" s="26"/>
      <c r="E139" s="26"/>
      <c r="F139" s="26"/>
      <c r="G139" s="26"/>
      <c r="H139" s="27"/>
      <c r="I139" s="26"/>
      <c r="J139" s="28"/>
      <c r="K139" s="53"/>
    </row>
    <row r="140" spans="1:11" ht="21" customHeight="1" x14ac:dyDescent="0.35">
      <c r="A140" s="188">
        <v>18</v>
      </c>
      <c r="B140" s="4">
        <v>44999</v>
      </c>
      <c r="C140" s="5" t="s">
        <v>23</v>
      </c>
      <c r="D140" s="46" t="s">
        <v>1293</v>
      </c>
      <c r="E140" s="9" t="s">
        <v>317</v>
      </c>
      <c r="F140" s="13"/>
      <c r="G140" s="206" t="s">
        <v>38</v>
      </c>
      <c r="H140" s="11"/>
      <c r="I140" s="203" t="s">
        <v>690</v>
      </c>
      <c r="J140" s="17">
        <v>10062</v>
      </c>
      <c r="K140" s="50">
        <f>SUM(K132,J140)</f>
        <v>405737</v>
      </c>
    </row>
    <row r="141" spans="1:11" ht="21" customHeight="1" x14ac:dyDescent="0.3">
      <c r="A141" s="189"/>
      <c r="B141" s="7"/>
      <c r="C141" s="8"/>
      <c r="D141" s="46" t="s">
        <v>1110</v>
      </c>
      <c r="E141" s="9" t="s">
        <v>21</v>
      </c>
      <c r="F141" s="10"/>
      <c r="G141" s="212"/>
      <c r="H141" s="11"/>
      <c r="I141" s="193"/>
      <c r="J141" s="12"/>
      <c r="K141" s="47"/>
    </row>
    <row r="142" spans="1:11" ht="21" customHeight="1" x14ac:dyDescent="0.3">
      <c r="A142" s="189"/>
      <c r="B142" s="7"/>
      <c r="C142" s="8"/>
      <c r="D142" s="7"/>
      <c r="E142" s="9" t="s">
        <v>4</v>
      </c>
      <c r="F142" s="10" t="s">
        <v>12</v>
      </c>
      <c r="G142" s="212"/>
      <c r="H142" s="11" t="s">
        <v>25</v>
      </c>
      <c r="I142" s="193"/>
      <c r="J142" s="12"/>
      <c r="K142" s="47"/>
    </row>
    <row r="143" spans="1:11" ht="21" customHeight="1" x14ac:dyDescent="0.3">
      <c r="A143" s="189"/>
      <c r="B143" s="7"/>
      <c r="C143" s="8"/>
      <c r="D143" s="9"/>
      <c r="E143" s="9" t="s">
        <v>5</v>
      </c>
      <c r="F143" s="10" t="s">
        <v>12</v>
      </c>
      <c r="G143" s="212"/>
      <c r="H143" s="11" t="s">
        <v>47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6</v>
      </c>
      <c r="F144" s="13" t="s">
        <v>14</v>
      </c>
      <c r="G144" s="212"/>
      <c r="H144" s="11" t="s">
        <v>93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7"/>
      <c r="E145" s="9" t="s">
        <v>7</v>
      </c>
      <c r="F145" s="13" t="s">
        <v>14</v>
      </c>
      <c r="G145" s="212"/>
      <c r="H145" s="11" t="s">
        <v>47</v>
      </c>
      <c r="I145" s="193"/>
      <c r="J145" s="12"/>
      <c r="K145" s="47"/>
    </row>
    <row r="146" spans="1:11" ht="21" customHeight="1" thickBot="1" x14ac:dyDescent="0.35">
      <c r="A146" s="201"/>
      <c r="B146" s="34"/>
      <c r="C146" s="19"/>
      <c r="D146" s="20"/>
      <c r="E146" s="20" t="s">
        <v>72</v>
      </c>
      <c r="F146" s="65" t="s">
        <v>77</v>
      </c>
      <c r="G146" s="213"/>
      <c r="H146" s="11" t="s">
        <v>68</v>
      </c>
      <c r="I146" s="204"/>
      <c r="J146" s="23"/>
      <c r="K146" s="51"/>
    </row>
    <row r="147" spans="1:11" ht="21" customHeight="1" thickTop="1" x14ac:dyDescent="0.3">
      <c r="A147" s="52"/>
      <c r="B147" s="40"/>
      <c r="C147" s="25"/>
      <c r="D147" s="26"/>
      <c r="E147" s="26"/>
      <c r="F147" s="26"/>
      <c r="G147" s="26"/>
      <c r="H147" s="27"/>
      <c r="I147" s="26"/>
      <c r="J147" s="28"/>
      <c r="K147" s="53"/>
    </row>
    <row r="148" spans="1:11" ht="21" customHeight="1" x14ac:dyDescent="0.35">
      <c r="A148" s="188">
        <v>19</v>
      </c>
      <c r="B148" s="4">
        <v>45000</v>
      </c>
      <c r="C148" s="5" t="s">
        <v>104</v>
      </c>
      <c r="D148" s="46" t="s">
        <v>1294</v>
      </c>
      <c r="E148" s="9" t="s">
        <v>317</v>
      </c>
      <c r="F148" s="13"/>
      <c r="G148" s="205" t="s">
        <v>32</v>
      </c>
      <c r="H148" s="11"/>
      <c r="I148" s="203" t="s">
        <v>119</v>
      </c>
      <c r="J148" s="17">
        <v>39853</v>
      </c>
      <c r="K148" s="50">
        <f>SUM(K140,J148)</f>
        <v>445590</v>
      </c>
    </row>
    <row r="149" spans="1:11" ht="21" customHeight="1" x14ac:dyDescent="0.3">
      <c r="A149" s="189"/>
      <c r="B149" s="7"/>
      <c r="C149" s="8"/>
      <c r="D149" s="46" t="s">
        <v>635</v>
      </c>
      <c r="E149" s="9" t="s">
        <v>21</v>
      </c>
      <c r="F149" s="10"/>
      <c r="G149" s="196"/>
      <c r="H149" s="11"/>
      <c r="I149" s="193"/>
      <c r="J149" s="12"/>
      <c r="K149" s="47"/>
    </row>
    <row r="150" spans="1:11" ht="21" customHeight="1" x14ac:dyDescent="0.3">
      <c r="A150" s="189"/>
      <c r="B150" s="7"/>
      <c r="C150" s="8"/>
      <c r="D150" s="7"/>
      <c r="E150" s="9" t="s">
        <v>4</v>
      </c>
      <c r="F150" s="10"/>
      <c r="G150" s="196"/>
      <c r="H150" s="11"/>
      <c r="I150" s="193"/>
      <c r="J150" s="12"/>
      <c r="K150" s="47"/>
    </row>
    <row r="151" spans="1:11" ht="21" customHeight="1" x14ac:dyDescent="0.3">
      <c r="A151" s="189"/>
      <c r="B151" s="7"/>
      <c r="C151" s="8"/>
      <c r="D151" s="9"/>
      <c r="E151" s="9" t="s">
        <v>5</v>
      </c>
      <c r="F151" s="13" t="s">
        <v>14</v>
      </c>
      <c r="G151" s="196"/>
      <c r="H151" s="11" t="s">
        <v>13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6</v>
      </c>
      <c r="F152" s="13" t="s">
        <v>14</v>
      </c>
      <c r="G152" s="196"/>
      <c r="H152" s="11" t="s">
        <v>26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7"/>
      <c r="E153" s="9" t="s">
        <v>7</v>
      </c>
      <c r="F153" s="13" t="s">
        <v>14</v>
      </c>
      <c r="G153" s="196"/>
      <c r="H153" s="11" t="s">
        <v>17</v>
      </c>
      <c r="I153" s="193"/>
      <c r="J153" s="12"/>
      <c r="K153" s="47"/>
    </row>
    <row r="154" spans="1:11" ht="21" customHeight="1" thickBot="1" x14ac:dyDescent="0.35">
      <c r="A154" s="201"/>
      <c r="B154" s="34"/>
      <c r="C154" s="19"/>
      <c r="D154" s="20"/>
      <c r="E154" s="20" t="s">
        <v>72</v>
      </c>
      <c r="F154" s="13" t="s">
        <v>14</v>
      </c>
      <c r="G154" s="211"/>
      <c r="H154" s="11" t="s">
        <v>68</v>
      </c>
      <c r="I154" s="204"/>
      <c r="J154" s="23"/>
      <c r="K154" s="51"/>
    </row>
    <row r="155" spans="1:11" ht="21" customHeight="1" thickTop="1" x14ac:dyDescent="0.3">
      <c r="A155" s="52"/>
      <c r="B155" s="40"/>
      <c r="C155" s="25"/>
      <c r="D155" s="26"/>
      <c r="E155" s="26"/>
      <c r="F155" s="26"/>
      <c r="G155" s="26"/>
      <c r="H155" s="27"/>
      <c r="I155" s="26"/>
      <c r="J155" s="28"/>
      <c r="K155" s="53"/>
    </row>
    <row r="156" spans="1:11" ht="21" customHeight="1" x14ac:dyDescent="0.35">
      <c r="A156" s="188">
        <v>20</v>
      </c>
      <c r="B156" s="4">
        <v>45000</v>
      </c>
      <c r="C156" s="5" t="s">
        <v>35</v>
      </c>
      <c r="D156" s="46" t="s">
        <v>1295</v>
      </c>
      <c r="E156" s="9" t="s">
        <v>317</v>
      </c>
      <c r="F156" s="13"/>
      <c r="G156" s="205" t="s">
        <v>32</v>
      </c>
      <c r="H156" s="11"/>
      <c r="I156" s="203" t="s">
        <v>759</v>
      </c>
      <c r="J156" s="17">
        <v>27149</v>
      </c>
      <c r="K156" s="50">
        <f>SUM(K148,J156)</f>
        <v>472739</v>
      </c>
    </row>
    <row r="157" spans="1:11" ht="21" customHeight="1" x14ac:dyDescent="0.3">
      <c r="A157" s="189"/>
      <c r="B157" s="7"/>
      <c r="C157" s="8"/>
      <c r="D157" s="46" t="s">
        <v>1220</v>
      </c>
      <c r="E157" s="9" t="s">
        <v>21</v>
      </c>
      <c r="F157" s="10"/>
      <c r="G157" s="196"/>
      <c r="H157" s="11"/>
      <c r="I157" s="193"/>
      <c r="J157" s="12"/>
      <c r="K157" s="47"/>
    </row>
    <row r="158" spans="1:11" ht="21" customHeight="1" x14ac:dyDescent="0.3">
      <c r="A158" s="189"/>
      <c r="B158" s="7"/>
      <c r="C158" s="8"/>
      <c r="D158" s="7"/>
      <c r="E158" s="9" t="s">
        <v>4</v>
      </c>
      <c r="F158" s="10"/>
      <c r="G158" s="196"/>
      <c r="H158" s="11"/>
      <c r="I158" s="193"/>
      <c r="J158" s="12"/>
      <c r="K158" s="47"/>
    </row>
    <row r="159" spans="1:11" ht="21" customHeight="1" x14ac:dyDescent="0.3">
      <c r="A159" s="189"/>
      <c r="B159" s="7"/>
      <c r="C159" s="8"/>
      <c r="D159" s="9"/>
      <c r="E159" s="9" t="s">
        <v>5</v>
      </c>
      <c r="F159" s="13" t="s">
        <v>14</v>
      </c>
      <c r="G159" s="196"/>
      <c r="H159" s="11" t="s">
        <v>25</v>
      </c>
      <c r="I159" s="193"/>
      <c r="J159" s="12"/>
      <c r="K159" s="47"/>
    </row>
    <row r="160" spans="1:11" ht="21" customHeight="1" x14ac:dyDescent="0.3">
      <c r="A160" s="189"/>
      <c r="B160" s="7"/>
      <c r="C160" s="8"/>
      <c r="D160" s="9"/>
      <c r="E160" s="9" t="s">
        <v>6</v>
      </c>
      <c r="F160" s="13" t="s">
        <v>14</v>
      </c>
      <c r="G160" s="196"/>
      <c r="H160" s="11" t="s">
        <v>47</v>
      </c>
      <c r="I160" s="193"/>
      <c r="J160" s="12"/>
      <c r="K160" s="47"/>
    </row>
    <row r="161" spans="1:11" ht="21" customHeight="1" x14ac:dyDescent="0.3">
      <c r="A161" s="189"/>
      <c r="B161" s="7"/>
      <c r="C161" s="8"/>
      <c r="D161" s="7"/>
      <c r="E161" s="9" t="s">
        <v>7</v>
      </c>
      <c r="F161" s="13" t="s">
        <v>14</v>
      </c>
      <c r="G161" s="196"/>
      <c r="H161" s="11" t="s">
        <v>52</v>
      </c>
      <c r="I161" s="193"/>
      <c r="J161" s="12"/>
      <c r="K161" s="47"/>
    </row>
    <row r="162" spans="1:11" ht="21" customHeight="1" thickBot="1" x14ac:dyDescent="0.35">
      <c r="A162" s="201"/>
      <c r="B162" s="34"/>
      <c r="C162" s="19"/>
      <c r="D162" s="20"/>
      <c r="E162" s="20" t="s">
        <v>72</v>
      </c>
      <c r="F162" s="13" t="s">
        <v>14</v>
      </c>
      <c r="G162" s="211"/>
      <c r="H162" s="11" t="s">
        <v>68</v>
      </c>
      <c r="I162" s="204"/>
      <c r="J162" s="23"/>
      <c r="K162" s="51"/>
    </row>
    <row r="163" spans="1:11" ht="21" customHeight="1" thickTop="1" x14ac:dyDescent="0.3">
      <c r="A163" s="52"/>
      <c r="B163" s="40"/>
      <c r="C163" s="25"/>
      <c r="D163" s="26"/>
      <c r="E163" s="26"/>
      <c r="F163" s="26"/>
      <c r="G163" s="26"/>
      <c r="H163" s="27"/>
      <c r="I163" s="26"/>
      <c r="J163" s="28"/>
      <c r="K163" s="53"/>
    </row>
    <row r="164" spans="1:11" ht="21" customHeight="1" x14ac:dyDescent="0.35">
      <c r="A164" s="188">
        <v>21</v>
      </c>
      <c r="B164" s="4">
        <v>45000</v>
      </c>
      <c r="C164" s="5" t="s">
        <v>23</v>
      </c>
      <c r="D164" s="46" t="s">
        <v>1296</v>
      </c>
      <c r="E164" s="9" t="s">
        <v>317</v>
      </c>
      <c r="F164" s="13"/>
      <c r="G164" s="205" t="s">
        <v>32</v>
      </c>
      <c r="H164" s="11"/>
      <c r="I164" s="203" t="s">
        <v>759</v>
      </c>
      <c r="J164" s="17">
        <v>29276</v>
      </c>
      <c r="K164" s="50">
        <f>SUM(K156,J164)</f>
        <v>502015</v>
      </c>
    </row>
    <row r="165" spans="1:11" ht="21" customHeight="1" x14ac:dyDescent="0.3">
      <c r="A165" s="189"/>
      <c r="B165" s="7"/>
      <c r="C165" s="8"/>
      <c r="D165" s="46" t="s">
        <v>1297</v>
      </c>
      <c r="E165" s="9" t="s">
        <v>21</v>
      </c>
      <c r="F165" s="10"/>
      <c r="G165" s="196"/>
      <c r="H165" s="11"/>
      <c r="I165" s="193"/>
      <c r="J165" s="12"/>
      <c r="K165" s="47"/>
    </row>
    <row r="166" spans="1:11" ht="21" customHeight="1" x14ac:dyDescent="0.3">
      <c r="A166" s="189"/>
      <c r="B166" s="7"/>
      <c r="C166" s="8"/>
      <c r="D166" s="7"/>
      <c r="E166" s="9" t="s">
        <v>4</v>
      </c>
      <c r="F166" s="10"/>
      <c r="G166" s="196"/>
      <c r="H166" s="11"/>
      <c r="I166" s="193"/>
      <c r="J166" s="12"/>
      <c r="K166" s="47"/>
    </row>
    <row r="167" spans="1:11" ht="21" customHeight="1" x14ac:dyDescent="0.3">
      <c r="A167" s="189"/>
      <c r="B167" s="7"/>
      <c r="C167" s="8"/>
      <c r="D167" s="9"/>
      <c r="E167" s="9" t="s">
        <v>5</v>
      </c>
      <c r="F167" s="13" t="s">
        <v>14</v>
      </c>
      <c r="G167" s="196"/>
      <c r="H167" s="11" t="s">
        <v>29</v>
      </c>
      <c r="I167" s="193"/>
      <c r="J167" s="12"/>
      <c r="K167" s="47"/>
    </row>
    <row r="168" spans="1:11" ht="21" customHeight="1" x14ac:dyDescent="0.3">
      <c r="A168" s="189"/>
      <c r="B168" s="7"/>
      <c r="C168" s="8"/>
      <c r="D168" s="9"/>
      <c r="E168" s="9" t="s">
        <v>6</v>
      </c>
      <c r="F168" s="13" t="s">
        <v>14</v>
      </c>
      <c r="G168" s="196"/>
      <c r="H168" s="11" t="s">
        <v>101</v>
      </c>
      <c r="I168" s="193"/>
      <c r="J168" s="12"/>
      <c r="K168" s="47"/>
    </row>
    <row r="169" spans="1:11" ht="21" customHeight="1" x14ac:dyDescent="0.3">
      <c r="A169" s="189"/>
      <c r="B169" s="7"/>
      <c r="C169" s="8"/>
      <c r="D169" s="7"/>
      <c r="E169" s="9" t="s">
        <v>7</v>
      </c>
      <c r="F169" s="13" t="s">
        <v>14</v>
      </c>
      <c r="G169" s="196"/>
      <c r="H169" s="11" t="s">
        <v>44</v>
      </c>
      <c r="I169" s="193"/>
      <c r="J169" s="12"/>
      <c r="K169" s="47"/>
    </row>
    <row r="170" spans="1:11" ht="21" customHeight="1" thickBot="1" x14ac:dyDescent="0.35">
      <c r="A170" s="201"/>
      <c r="B170" s="34"/>
      <c r="C170" s="19"/>
      <c r="D170" s="20"/>
      <c r="E170" s="20" t="s">
        <v>72</v>
      </c>
      <c r="F170" s="13" t="s">
        <v>14</v>
      </c>
      <c r="G170" s="211"/>
      <c r="H170" s="11" t="s">
        <v>68</v>
      </c>
      <c r="I170" s="204"/>
      <c r="J170" s="23"/>
      <c r="K170" s="51"/>
    </row>
    <row r="171" spans="1:11" ht="21" customHeight="1" thickTop="1" x14ac:dyDescent="0.3">
      <c r="A171" s="52"/>
      <c r="B171" s="40"/>
      <c r="C171" s="25"/>
      <c r="D171" s="26"/>
      <c r="E171" s="26"/>
      <c r="F171" s="26"/>
      <c r="G171" s="26"/>
      <c r="H171" s="27"/>
      <c r="I171" s="26"/>
      <c r="J171" s="28"/>
      <c r="K171" s="53"/>
    </row>
    <row r="172" spans="1:11" ht="21" customHeight="1" x14ac:dyDescent="0.35">
      <c r="A172" s="188">
        <v>22</v>
      </c>
      <c r="B172" s="4">
        <v>45000</v>
      </c>
      <c r="C172" s="5" t="s">
        <v>20</v>
      </c>
      <c r="D172" s="46" t="s">
        <v>1298</v>
      </c>
      <c r="E172" s="9" t="s">
        <v>317</v>
      </c>
      <c r="F172" s="13"/>
      <c r="G172" s="205" t="s">
        <v>32</v>
      </c>
      <c r="H172" s="11"/>
      <c r="I172" s="203" t="s">
        <v>759</v>
      </c>
      <c r="J172" s="17">
        <v>40186</v>
      </c>
      <c r="K172" s="50">
        <f>SUM(K164,J172)</f>
        <v>542201</v>
      </c>
    </row>
    <row r="173" spans="1:11" ht="21" customHeight="1" x14ac:dyDescent="0.3">
      <c r="A173" s="189"/>
      <c r="B173" s="7"/>
      <c r="C173" s="8"/>
      <c r="D173" s="46" t="s">
        <v>1299</v>
      </c>
      <c r="E173" s="9" t="s">
        <v>21</v>
      </c>
      <c r="F173" s="13" t="s">
        <v>14</v>
      </c>
      <c r="G173" s="196"/>
      <c r="H173" s="11" t="s">
        <v>28</v>
      </c>
      <c r="I173" s="193"/>
      <c r="J173" s="12"/>
      <c r="K173" s="47"/>
    </row>
    <row r="174" spans="1:11" ht="21" customHeight="1" x14ac:dyDescent="0.3">
      <c r="A174" s="189"/>
      <c r="B174" s="7"/>
      <c r="C174" s="8"/>
      <c r="D174" s="7"/>
      <c r="E174" s="9" t="s">
        <v>4</v>
      </c>
      <c r="F174" s="13" t="s">
        <v>14</v>
      </c>
      <c r="G174" s="196"/>
      <c r="H174" s="11" t="s">
        <v>144</v>
      </c>
      <c r="I174" s="193"/>
      <c r="J174" s="12"/>
      <c r="K174" s="47"/>
    </row>
    <row r="175" spans="1:11" ht="21" customHeight="1" x14ac:dyDescent="0.3">
      <c r="A175" s="189"/>
      <c r="B175" s="7"/>
      <c r="C175" s="8"/>
      <c r="D175" s="9"/>
      <c r="E175" s="9" t="s">
        <v>5</v>
      </c>
      <c r="F175" s="13" t="s">
        <v>14</v>
      </c>
      <c r="G175" s="196"/>
      <c r="H175" s="11" t="s">
        <v>133</v>
      </c>
      <c r="I175" s="193"/>
      <c r="J175" s="12"/>
      <c r="K175" s="47"/>
    </row>
    <row r="176" spans="1:11" ht="21" customHeight="1" x14ac:dyDescent="0.3">
      <c r="A176" s="189"/>
      <c r="B176" s="7"/>
      <c r="C176" s="8"/>
      <c r="D176" s="9"/>
      <c r="E176" s="9" t="s">
        <v>6</v>
      </c>
      <c r="F176" s="10" t="s">
        <v>12</v>
      </c>
      <c r="G176" s="196"/>
      <c r="H176" s="11" t="s">
        <v>142</v>
      </c>
      <c r="I176" s="193"/>
      <c r="J176" s="12"/>
      <c r="K176" s="47"/>
    </row>
    <row r="177" spans="1:11" ht="21" customHeight="1" x14ac:dyDescent="0.3">
      <c r="A177" s="189"/>
      <c r="B177" s="7"/>
      <c r="C177" s="8"/>
      <c r="D177" s="7"/>
      <c r="E177" s="9" t="s">
        <v>7</v>
      </c>
      <c r="F177" s="13" t="s">
        <v>14</v>
      </c>
      <c r="G177" s="196"/>
      <c r="H177" s="11" t="s">
        <v>133</v>
      </c>
      <c r="I177" s="193"/>
      <c r="J177" s="12"/>
      <c r="K177" s="47"/>
    </row>
    <row r="178" spans="1:11" ht="21" customHeight="1" thickBot="1" x14ac:dyDescent="0.35">
      <c r="A178" s="201"/>
      <c r="B178" s="34"/>
      <c r="C178" s="19"/>
      <c r="D178" s="20"/>
      <c r="E178" s="20" t="s">
        <v>72</v>
      </c>
      <c r="F178" s="13" t="s">
        <v>14</v>
      </c>
      <c r="G178" s="211"/>
      <c r="H178" s="11" t="s">
        <v>68</v>
      </c>
      <c r="I178" s="204"/>
      <c r="J178" s="23"/>
      <c r="K178" s="51"/>
    </row>
    <row r="179" spans="1:11" ht="21" customHeight="1" thickTop="1" x14ac:dyDescent="0.3">
      <c r="A179" s="52"/>
      <c r="B179" s="40"/>
      <c r="C179" s="25"/>
      <c r="D179" s="26"/>
      <c r="E179" s="26"/>
      <c r="F179" s="26"/>
      <c r="G179" s="26"/>
      <c r="H179" s="27"/>
      <c r="I179" s="26"/>
      <c r="J179" s="28"/>
      <c r="K179" s="53"/>
    </row>
    <row r="180" spans="1:11" ht="21" customHeight="1" x14ac:dyDescent="0.35">
      <c r="A180" s="188">
        <v>23</v>
      </c>
      <c r="B180" s="4">
        <v>45001</v>
      </c>
      <c r="C180" s="5" t="s">
        <v>104</v>
      </c>
      <c r="D180" s="46" t="s">
        <v>1300</v>
      </c>
      <c r="E180" s="9" t="s">
        <v>317</v>
      </c>
      <c r="F180" s="10" t="s">
        <v>12</v>
      </c>
      <c r="G180" s="202" t="s">
        <v>43</v>
      </c>
      <c r="H180" s="11" t="s">
        <v>65</v>
      </c>
      <c r="I180" s="203" t="s">
        <v>759</v>
      </c>
      <c r="J180" s="17">
        <v>8738</v>
      </c>
      <c r="K180" s="50">
        <f>SUM(K172,J180)</f>
        <v>550939</v>
      </c>
    </row>
    <row r="181" spans="1:11" ht="21" customHeight="1" x14ac:dyDescent="0.3">
      <c r="A181" s="189"/>
      <c r="B181" s="7"/>
      <c r="C181" s="8"/>
      <c r="D181" s="46" t="s">
        <v>997</v>
      </c>
      <c r="E181" s="9" t="s">
        <v>21</v>
      </c>
      <c r="F181" s="10" t="s">
        <v>12</v>
      </c>
      <c r="G181" s="214"/>
      <c r="H181" s="11" t="s">
        <v>33</v>
      </c>
      <c r="I181" s="193"/>
      <c r="J181" s="12"/>
      <c r="K181" s="47"/>
    </row>
    <row r="182" spans="1:11" ht="21" customHeight="1" x14ac:dyDescent="0.3">
      <c r="A182" s="189"/>
      <c r="B182" s="7"/>
      <c r="C182" s="8"/>
      <c r="D182" s="7"/>
      <c r="E182" s="9" t="s">
        <v>4</v>
      </c>
      <c r="F182" s="13" t="s">
        <v>14</v>
      </c>
      <c r="G182" s="214"/>
      <c r="H182" s="11" t="s">
        <v>88</v>
      </c>
      <c r="I182" s="193"/>
      <c r="J182" s="12"/>
      <c r="K182" s="47"/>
    </row>
    <row r="183" spans="1:11" ht="21" customHeight="1" x14ac:dyDescent="0.3">
      <c r="A183" s="189"/>
      <c r="B183" s="7"/>
      <c r="C183" s="8"/>
      <c r="D183" s="9"/>
      <c r="E183" s="9" t="s">
        <v>5</v>
      </c>
      <c r="F183" s="10" t="s">
        <v>12</v>
      </c>
      <c r="G183" s="214"/>
      <c r="H183" s="11" t="s">
        <v>101</v>
      </c>
      <c r="I183" s="193"/>
      <c r="J183" s="12"/>
      <c r="K183" s="47"/>
    </row>
    <row r="184" spans="1:11" ht="21" customHeight="1" x14ac:dyDescent="0.3">
      <c r="A184" s="189"/>
      <c r="B184" s="7"/>
      <c r="C184" s="8"/>
      <c r="D184" s="9"/>
      <c r="E184" s="9" t="s">
        <v>6</v>
      </c>
      <c r="F184" s="13" t="s">
        <v>14</v>
      </c>
      <c r="G184" s="214"/>
      <c r="H184" s="11" t="s">
        <v>88</v>
      </c>
      <c r="I184" s="193"/>
      <c r="J184" s="12"/>
      <c r="K184" s="47"/>
    </row>
    <row r="185" spans="1:11" ht="21" customHeight="1" x14ac:dyDescent="0.3">
      <c r="A185" s="189"/>
      <c r="B185" s="7"/>
      <c r="C185" s="8"/>
      <c r="D185" s="7"/>
      <c r="E185" s="9" t="s">
        <v>7</v>
      </c>
      <c r="F185" s="10" t="s">
        <v>12</v>
      </c>
      <c r="G185" s="214"/>
      <c r="H185" s="11" t="s">
        <v>101</v>
      </c>
      <c r="I185" s="193"/>
      <c r="J185" s="12"/>
      <c r="K185" s="47"/>
    </row>
    <row r="186" spans="1:11" ht="21" customHeight="1" thickBot="1" x14ac:dyDescent="0.35">
      <c r="A186" s="201"/>
      <c r="B186" s="34"/>
      <c r="C186" s="19"/>
      <c r="D186" s="20"/>
      <c r="E186" s="20" t="s">
        <v>72</v>
      </c>
      <c r="F186" s="13" t="s">
        <v>14</v>
      </c>
      <c r="G186" s="214"/>
      <c r="H186" s="11" t="s">
        <v>55</v>
      </c>
      <c r="I186" s="204"/>
      <c r="J186" s="23"/>
      <c r="K186" s="51"/>
    </row>
    <row r="187" spans="1:11" ht="21" customHeight="1" thickTop="1" x14ac:dyDescent="0.3">
      <c r="A187" s="52"/>
      <c r="B187" s="40"/>
      <c r="C187" s="25"/>
      <c r="D187" s="26"/>
      <c r="E187" s="26"/>
      <c r="F187" s="26"/>
      <c r="G187" s="26"/>
      <c r="H187" s="27"/>
      <c r="I187" s="26"/>
      <c r="J187" s="28"/>
      <c r="K187" s="53"/>
    </row>
    <row r="188" spans="1:11" ht="21" customHeight="1" x14ac:dyDescent="0.35">
      <c r="A188" s="188">
        <v>24</v>
      </c>
      <c r="B188" s="4">
        <v>45001</v>
      </c>
      <c r="C188" s="5" t="s">
        <v>35</v>
      </c>
      <c r="D188" s="46" t="s">
        <v>1301</v>
      </c>
      <c r="E188" s="9" t="s">
        <v>317</v>
      </c>
      <c r="F188" s="10"/>
      <c r="G188" s="205" t="s">
        <v>32</v>
      </c>
      <c r="H188" s="11"/>
      <c r="I188" s="203" t="s">
        <v>759</v>
      </c>
      <c r="J188" s="17">
        <v>32767</v>
      </c>
      <c r="K188" s="50">
        <f>SUM(K180,J188)</f>
        <v>583706</v>
      </c>
    </row>
    <row r="189" spans="1:11" ht="21" customHeight="1" x14ac:dyDescent="0.3">
      <c r="A189" s="189"/>
      <c r="B189" s="7"/>
      <c r="C189" s="8"/>
      <c r="D189" s="46" t="s">
        <v>1302</v>
      </c>
      <c r="E189" s="9" t="s">
        <v>21</v>
      </c>
      <c r="F189" s="13" t="s">
        <v>14</v>
      </c>
      <c r="G189" s="196"/>
      <c r="H189" s="11" t="s">
        <v>55</v>
      </c>
      <c r="I189" s="193"/>
      <c r="J189" s="12"/>
      <c r="K189" s="47"/>
    </row>
    <row r="190" spans="1:11" ht="21" customHeight="1" x14ac:dyDescent="0.3">
      <c r="A190" s="189"/>
      <c r="B190" s="7"/>
      <c r="C190" s="8"/>
      <c r="D190" s="7"/>
      <c r="E190" s="9" t="s">
        <v>4</v>
      </c>
      <c r="F190" s="13" t="s">
        <v>14</v>
      </c>
      <c r="G190" s="196"/>
      <c r="H190" s="11" t="s">
        <v>28</v>
      </c>
      <c r="I190" s="193"/>
      <c r="J190" s="12"/>
      <c r="K190" s="47"/>
    </row>
    <row r="191" spans="1:11" ht="21" customHeight="1" x14ac:dyDescent="0.3">
      <c r="A191" s="189"/>
      <c r="B191" s="7"/>
      <c r="C191" s="8"/>
      <c r="D191" s="9"/>
      <c r="E191" s="9" t="s">
        <v>5</v>
      </c>
      <c r="F191" s="10" t="s">
        <v>12</v>
      </c>
      <c r="G191" s="196"/>
      <c r="H191" s="11" t="s">
        <v>55</v>
      </c>
      <c r="I191" s="193"/>
      <c r="J191" s="12"/>
      <c r="K191" s="47"/>
    </row>
    <row r="192" spans="1:11" ht="21" customHeight="1" x14ac:dyDescent="0.3">
      <c r="A192" s="189"/>
      <c r="B192" s="7"/>
      <c r="C192" s="8"/>
      <c r="D192" s="9"/>
      <c r="E192" s="9" t="s">
        <v>6</v>
      </c>
      <c r="F192" s="13" t="s">
        <v>14</v>
      </c>
      <c r="G192" s="196"/>
      <c r="H192" s="11" t="s">
        <v>28</v>
      </c>
      <c r="I192" s="193"/>
      <c r="J192" s="12"/>
      <c r="K192" s="47"/>
    </row>
    <row r="193" spans="1:11" ht="21" customHeight="1" x14ac:dyDescent="0.3">
      <c r="A193" s="189"/>
      <c r="B193" s="7"/>
      <c r="C193" s="8"/>
      <c r="D193" s="7"/>
      <c r="E193" s="9" t="s">
        <v>7</v>
      </c>
      <c r="F193" s="13" t="s">
        <v>14</v>
      </c>
      <c r="G193" s="196"/>
      <c r="H193" s="11" t="s">
        <v>144</v>
      </c>
      <c r="I193" s="193"/>
      <c r="J193" s="12"/>
      <c r="K193" s="47"/>
    </row>
    <row r="194" spans="1:11" ht="21" customHeight="1" thickBot="1" x14ac:dyDescent="0.35">
      <c r="A194" s="201"/>
      <c r="B194" s="34"/>
      <c r="C194" s="19"/>
      <c r="D194" s="20"/>
      <c r="E194" s="20" t="s">
        <v>72</v>
      </c>
      <c r="F194" s="10" t="s">
        <v>12</v>
      </c>
      <c r="G194" s="211"/>
      <c r="H194" s="11" t="s">
        <v>68</v>
      </c>
      <c r="I194" s="204"/>
      <c r="J194" s="23"/>
      <c r="K194" s="51"/>
    </row>
    <row r="195" spans="1:11" ht="21" customHeight="1" thickTop="1" x14ac:dyDescent="0.3">
      <c r="A195" s="52"/>
      <c r="B195" s="40"/>
      <c r="C195" s="25"/>
      <c r="D195" s="26"/>
      <c r="E195" s="26"/>
      <c r="F195" s="26"/>
      <c r="G195" s="26"/>
      <c r="H195" s="27"/>
      <c r="I195" s="26"/>
      <c r="J195" s="28"/>
      <c r="K195" s="53"/>
    </row>
    <row r="196" spans="1:11" ht="21" customHeight="1" x14ac:dyDescent="0.35">
      <c r="A196" s="188">
        <v>25</v>
      </c>
      <c r="B196" s="4">
        <v>45002</v>
      </c>
      <c r="C196" s="5" t="s">
        <v>35</v>
      </c>
      <c r="D196" s="46" t="s">
        <v>1303</v>
      </c>
      <c r="E196" s="9" t="s">
        <v>317</v>
      </c>
      <c r="F196" s="10"/>
      <c r="G196" s="202" t="s">
        <v>43</v>
      </c>
      <c r="H196" s="11"/>
      <c r="I196" s="203" t="s">
        <v>690</v>
      </c>
      <c r="J196" s="17">
        <v>6302</v>
      </c>
      <c r="K196" s="50">
        <f>SUM(K188,J196)</f>
        <v>590008</v>
      </c>
    </row>
    <row r="197" spans="1:11" ht="21" customHeight="1" x14ac:dyDescent="0.3">
      <c r="A197" s="189"/>
      <c r="B197" s="7"/>
      <c r="C197" s="8"/>
      <c r="D197" s="46" t="s">
        <v>1304</v>
      </c>
      <c r="E197" s="9" t="s">
        <v>21</v>
      </c>
      <c r="F197" s="10" t="s">
        <v>12</v>
      </c>
      <c r="G197" s="214"/>
      <c r="H197" s="11" t="s">
        <v>28</v>
      </c>
      <c r="I197" s="193"/>
      <c r="J197" s="12"/>
      <c r="K197" s="47"/>
    </row>
    <row r="198" spans="1:11" ht="21" customHeight="1" x14ac:dyDescent="0.3">
      <c r="A198" s="189"/>
      <c r="B198" s="7"/>
      <c r="C198" s="8"/>
      <c r="D198" s="7"/>
      <c r="E198" s="9" t="s">
        <v>4</v>
      </c>
      <c r="F198" s="10" t="s">
        <v>12</v>
      </c>
      <c r="G198" s="214"/>
      <c r="H198" s="11" t="s">
        <v>68</v>
      </c>
      <c r="I198" s="193"/>
      <c r="J198" s="12"/>
      <c r="K198" s="47"/>
    </row>
    <row r="199" spans="1:11" ht="21" customHeight="1" x14ac:dyDescent="0.3">
      <c r="A199" s="189"/>
      <c r="B199" s="7"/>
      <c r="C199" s="8"/>
      <c r="D199" s="9"/>
      <c r="E199" s="9" t="s">
        <v>5</v>
      </c>
      <c r="F199" s="13" t="s">
        <v>14</v>
      </c>
      <c r="G199" s="214"/>
      <c r="H199" s="11" t="s">
        <v>28</v>
      </c>
      <c r="I199" s="193"/>
      <c r="J199" s="12"/>
      <c r="K199" s="47"/>
    </row>
    <row r="200" spans="1:11" ht="21" customHeight="1" x14ac:dyDescent="0.3">
      <c r="A200" s="189"/>
      <c r="B200" s="7"/>
      <c r="C200" s="8"/>
      <c r="D200" s="9"/>
      <c r="E200" s="9" t="s">
        <v>6</v>
      </c>
      <c r="F200" s="10" t="s">
        <v>12</v>
      </c>
      <c r="G200" s="214"/>
      <c r="H200" s="11" t="s">
        <v>55</v>
      </c>
      <c r="I200" s="193"/>
      <c r="J200" s="12"/>
      <c r="K200" s="47"/>
    </row>
    <row r="201" spans="1:11" ht="21" customHeight="1" x14ac:dyDescent="0.3">
      <c r="A201" s="189"/>
      <c r="B201" s="7"/>
      <c r="C201" s="8"/>
      <c r="D201" s="7"/>
      <c r="E201" s="9" t="s">
        <v>7</v>
      </c>
      <c r="F201" s="13" t="s">
        <v>14</v>
      </c>
      <c r="G201" s="214"/>
      <c r="H201" s="11" t="s">
        <v>28</v>
      </c>
      <c r="I201" s="193"/>
      <c r="J201" s="12"/>
      <c r="K201" s="47"/>
    </row>
    <row r="202" spans="1:11" ht="21" customHeight="1" thickBot="1" x14ac:dyDescent="0.35">
      <c r="A202" s="201"/>
      <c r="B202" s="34"/>
      <c r="C202" s="19"/>
      <c r="D202" s="20"/>
      <c r="E202" s="20" t="s">
        <v>72</v>
      </c>
      <c r="F202" s="10" t="s">
        <v>12</v>
      </c>
      <c r="G202" s="214"/>
      <c r="H202" s="11" t="s">
        <v>55</v>
      </c>
      <c r="I202" s="204"/>
      <c r="J202" s="23"/>
      <c r="K202" s="51"/>
    </row>
    <row r="203" spans="1:11" ht="21" customHeight="1" thickTop="1" x14ac:dyDescent="0.3">
      <c r="A203" s="52"/>
      <c r="B203" s="40"/>
      <c r="C203" s="25"/>
      <c r="D203" s="26"/>
      <c r="E203" s="26"/>
      <c r="F203" s="26"/>
      <c r="G203" s="26"/>
      <c r="H203" s="27"/>
      <c r="I203" s="26"/>
      <c r="J203" s="28"/>
      <c r="K203" s="53"/>
    </row>
    <row r="204" spans="1:11" ht="21" customHeight="1" x14ac:dyDescent="0.35">
      <c r="A204" s="188">
        <v>26</v>
      </c>
      <c r="B204" s="4">
        <v>45002</v>
      </c>
      <c r="C204" s="5" t="s">
        <v>23</v>
      </c>
      <c r="D204" s="46" t="s">
        <v>1305</v>
      </c>
      <c r="E204" s="9" t="s">
        <v>317</v>
      </c>
      <c r="F204" s="10"/>
      <c r="G204" s="202" t="s">
        <v>43</v>
      </c>
      <c r="H204" s="11"/>
      <c r="I204" s="203" t="s">
        <v>1175</v>
      </c>
      <c r="J204" s="17">
        <v>5802</v>
      </c>
      <c r="K204" s="50">
        <f>SUM(K196,J204)</f>
        <v>595810</v>
      </c>
    </row>
    <row r="205" spans="1:11" ht="21" customHeight="1" x14ac:dyDescent="0.3">
      <c r="A205" s="189"/>
      <c r="B205" s="7"/>
      <c r="C205" s="8"/>
      <c r="D205" s="46" t="s">
        <v>58</v>
      </c>
      <c r="E205" s="9" t="s">
        <v>21</v>
      </c>
      <c r="F205" s="10"/>
      <c r="G205" s="214"/>
      <c r="H205" s="11"/>
      <c r="I205" s="193"/>
      <c r="J205" s="12"/>
      <c r="K205" s="47"/>
    </row>
    <row r="206" spans="1:11" ht="21" customHeight="1" x14ac:dyDescent="0.3">
      <c r="A206" s="189"/>
      <c r="B206" s="7"/>
      <c r="C206" s="8"/>
      <c r="D206" s="7"/>
      <c r="E206" s="9" t="s">
        <v>4</v>
      </c>
      <c r="F206" s="10" t="s">
        <v>12</v>
      </c>
      <c r="G206" s="214"/>
      <c r="H206" s="11" t="s">
        <v>88</v>
      </c>
      <c r="I206" s="193"/>
      <c r="J206" s="12"/>
      <c r="K206" s="47"/>
    </row>
    <row r="207" spans="1:11" ht="21" customHeight="1" x14ac:dyDescent="0.3">
      <c r="A207" s="189"/>
      <c r="B207" s="7"/>
      <c r="C207" s="8"/>
      <c r="D207" s="9"/>
      <c r="E207" s="9" t="s">
        <v>5</v>
      </c>
      <c r="F207" s="13" t="s">
        <v>14</v>
      </c>
      <c r="G207" s="214"/>
      <c r="H207" s="11" t="s">
        <v>135</v>
      </c>
      <c r="I207" s="193"/>
      <c r="J207" s="12"/>
      <c r="K207" s="47"/>
    </row>
    <row r="208" spans="1:11" ht="21" customHeight="1" x14ac:dyDescent="0.3">
      <c r="A208" s="189"/>
      <c r="B208" s="7"/>
      <c r="C208" s="8"/>
      <c r="D208" s="9"/>
      <c r="E208" s="9" t="s">
        <v>6</v>
      </c>
      <c r="F208" s="10" t="s">
        <v>12</v>
      </c>
      <c r="G208" s="214"/>
      <c r="H208" s="11" t="s">
        <v>88</v>
      </c>
      <c r="I208" s="193"/>
      <c r="J208" s="12"/>
      <c r="K208" s="47"/>
    </row>
    <row r="209" spans="1:11" ht="21" customHeight="1" x14ac:dyDescent="0.3">
      <c r="A209" s="189"/>
      <c r="B209" s="7"/>
      <c r="C209" s="8"/>
      <c r="D209" s="7"/>
      <c r="E209" s="9" t="s">
        <v>7</v>
      </c>
      <c r="F209" s="10" t="s">
        <v>12</v>
      </c>
      <c r="G209" s="214"/>
      <c r="H209" s="11" t="s">
        <v>144</v>
      </c>
      <c r="I209" s="193"/>
      <c r="J209" s="12"/>
      <c r="K209" s="47"/>
    </row>
    <row r="210" spans="1:11" ht="21" customHeight="1" thickBot="1" x14ac:dyDescent="0.35">
      <c r="A210" s="201"/>
      <c r="B210" s="34"/>
      <c r="C210" s="19"/>
      <c r="D210" s="20"/>
      <c r="E210" s="20" t="s">
        <v>72</v>
      </c>
      <c r="F210" s="65" t="s">
        <v>77</v>
      </c>
      <c r="G210" s="214"/>
      <c r="H210" s="11" t="s">
        <v>55</v>
      </c>
      <c r="I210" s="204"/>
      <c r="J210" s="23"/>
      <c r="K210" s="51"/>
    </row>
    <row r="211" spans="1:11" ht="21" customHeight="1" thickTop="1" x14ac:dyDescent="0.3">
      <c r="A211" s="52"/>
      <c r="B211" s="40"/>
      <c r="C211" s="25"/>
      <c r="D211" s="26"/>
      <c r="E211" s="26"/>
      <c r="F211" s="26"/>
      <c r="G211" s="26"/>
      <c r="H211" s="27"/>
      <c r="I211" s="26"/>
      <c r="J211" s="28"/>
      <c r="K211" s="53"/>
    </row>
    <row r="212" spans="1:11" ht="21" customHeight="1" x14ac:dyDescent="0.35">
      <c r="A212" s="188">
        <v>27</v>
      </c>
      <c r="B212" s="4">
        <v>45003</v>
      </c>
      <c r="C212" s="5" t="s">
        <v>66</v>
      </c>
      <c r="D212" s="46" t="s">
        <v>1306</v>
      </c>
      <c r="E212" s="9" t="s">
        <v>317</v>
      </c>
      <c r="F212" s="10"/>
      <c r="G212" s="205" t="s">
        <v>32</v>
      </c>
      <c r="H212" s="11"/>
      <c r="I212" s="203" t="s">
        <v>18</v>
      </c>
      <c r="J212" s="17">
        <v>29153</v>
      </c>
      <c r="K212" s="50">
        <f>SUM(K204,J212)</f>
        <v>624963</v>
      </c>
    </row>
    <row r="213" spans="1:11" ht="21" customHeight="1" x14ac:dyDescent="0.3">
      <c r="A213" s="189"/>
      <c r="B213" s="7"/>
      <c r="C213" s="8"/>
      <c r="D213" s="46" t="s">
        <v>134</v>
      </c>
      <c r="E213" s="9" t="s">
        <v>21</v>
      </c>
      <c r="F213" s="13" t="s">
        <v>14</v>
      </c>
      <c r="G213" s="196"/>
      <c r="H213" s="11" t="s">
        <v>65</v>
      </c>
      <c r="I213" s="193"/>
      <c r="J213" s="12"/>
      <c r="K213" s="47"/>
    </row>
    <row r="214" spans="1:11" ht="21" customHeight="1" x14ac:dyDescent="0.3">
      <c r="A214" s="189"/>
      <c r="B214" s="7"/>
      <c r="C214" s="8"/>
      <c r="D214" s="7"/>
      <c r="E214" s="9" t="s">
        <v>4</v>
      </c>
      <c r="F214" s="13" t="s">
        <v>14</v>
      </c>
      <c r="G214" s="196"/>
      <c r="H214" s="11" t="s">
        <v>25</v>
      </c>
      <c r="I214" s="193"/>
      <c r="J214" s="12"/>
      <c r="K214" s="47"/>
    </row>
    <row r="215" spans="1:11" ht="21" customHeight="1" x14ac:dyDescent="0.3">
      <c r="A215" s="189"/>
      <c r="B215" s="7"/>
      <c r="C215" s="8"/>
      <c r="D215" s="9"/>
      <c r="E215" s="9" t="s">
        <v>5</v>
      </c>
      <c r="F215" s="13" t="s">
        <v>14</v>
      </c>
      <c r="G215" s="196"/>
      <c r="H215" s="11" t="s">
        <v>88</v>
      </c>
      <c r="I215" s="193"/>
      <c r="J215" s="12"/>
      <c r="K215" s="47"/>
    </row>
    <row r="216" spans="1:11" ht="21" customHeight="1" x14ac:dyDescent="0.3">
      <c r="A216" s="189"/>
      <c r="B216" s="7"/>
      <c r="C216" s="8"/>
      <c r="D216" s="9"/>
      <c r="E216" s="9" t="s">
        <v>6</v>
      </c>
      <c r="F216" s="10" t="s">
        <v>12</v>
      </c>
      <c r="G216" s="196"/>
      <c r="H216" s="11" t="s">
        <v>25</v>
      </c>
      <c r="I216" s="193"/>
      <c r="J216" s="12"/>
      <c r="K216" s="47"/>
    </row>
    <row r="217" spans="1:11" ht="21" customHeight="1" x14ac:dyDescent="0.3">
      <c r="A217" s="189"/>
      <c r="B217" s="7"/>
      <c r="C217" s="8"/>
      <c r="D217" s="7"/>
      <c r="E217" s="9" t="s">
        <v>7</v>
      </c>
      <c r="F217" s="13" t="s">
        <v>14</v>
      </c>
      <c r="G217" s="196"/>
      <c r="H217" s="11" t="s">
        <v>88</v>
      </c>
      <c r="I217" s="193"/>
      <c r="J217" s="12"/>
      <c r="K217" s="47"/>
    </row>
    <row r="218" spans="1:11" ht="21" customHeight="1" thickBot="1" x14ac:dyDescent="0.35">
      <c r="A218" s="201"/>
      <c r="B218" s="34"/>
      <c r="C218" s="19"/>
      <c r="D218" s="20"/>
      <c r="E218" s="20" t="s">
        <v>72</v>
      </c>
      <c r="F218" s="10" t="s">
        <v>12</v>
      </c>
      <c r="G218" s="211"/>
      <c r="H218" s="11" t="s">
        <v>55</v>
      </c>
      <c r="I218" s="204"/>
      <c r="J218" s="23"/>
      <c r="K218" s="51"/>
    </row>
    <row r="219" spans="1:11" ht="21" customHeight="1" thickTop="1" x14ac:dyDescent="0.3">
      <c r="A219" s="52"/>
      <c r="B219" s="40"/>
      <c r="C219" s="25"/>
      <c r="D219" s="26"/>
      <c r="E219" s="26"/>
      <c r="F219" s="26"/>
      <c r="G219" s="26"/>
      <c r="H219" s="27"/>
      <c r="I219" s="26"/>
      <c r="J219" s="28"/>
      <c r="K219" s="53"/>
    </row>
    <row r="220" spans="1:11" ht="21" customHeight="1" x14ac:dyDescent="0.35">
      <c r="A220" s="188">
        <v>28</v>
      </c>
      <c r="B220" s="4">
        <v>45004</v>
      </c>
      <c r="C220" s="5" t="s">
        <v>104</v>
      </c>
      <c r="D220" s="46" t="s">
        <v>1307</v>
      </c>
      <c r="E220" s="9" t="s">
        <v>317</v>
      </c>
      <c r="F220" s="10"/>
      <c r="G220" s="205" t="s">
        <v>32</v>
      </c>
      <c r="H220" s="11"/>
      <c r="I220" s="203" t="s">
        <v>18</v>
      </c>
      <c r="J220" s="17">
        <v>26439</v>
      </c>
      <c r="K220" s="50">
        <f>SUM(K212,J220)</f>
        <v>651402</v>
      </c>
    </row>
    <row r="221" spans="1:11" ht="21" customHeight="1" x14ac:dyDescent="0.3">
      <c r="A221" s="189"/>
      <c r="B221" s="7"/>
      <c r="C221" s="8"/>
      <c r="D221" s="46" t="s">
        <v>1308</v>
      </c>
      <c r="E221" s="9" t="s">
        <v>21</v>
      </c>
      <c r="F221" s="13" t="s">
        <v>14</v>
      </c>
      <c r="G221" s="196"/>
      <c r="H221" s="11" t="s">
        <v>45</v>
      </c>
      <c r="I221" s="193"/>
      <c r="J221" s="12"/>
      <c r="K221" s="47"/>
    </row>
    <row r="222" spans="1:11" ht="21" customHeight="1" x14ac:dyDescent="0.3">
      <c r="A222" s="189"/>
      <c r="B222" s="7"/>
      <c r="C222" s="8"/>
      <c r="D222" s="7"/>
      <c r="E222" s="9" t="s">
        <v>4</v>
      </c>
      <c r="F222" s="13" t="s">
        <v>14</v>
      </c>
      <c r="G222" s="196"/>
      <c r="H222" s="11" t="s">
        <v>55</v>
      </c>
      <c r="I222" s="193"/>
      <c r="J222" s="12"/>
      <c r="K222" s="47"/>
    </row>
    <row r="223" spans="1:11" ht="21" customHeight="1" x14ac:dyDescent="0.3">
      <c r="A223" s="189"/>
      <c r="B223" s="7"/>
      <c r="C223" s="8"/>
      <c r="D223" s="9"/>
      <c r="E223" s="9" t="s">
        <v>5</v>
      </c>
      <c r="F223" s="13" t="s">
        <v>14</v>
      </c>
      <c r="G223" s="196"/>
      <c r="H223" s="11" t="s">
        <v>47</v>
      </c>
      <c r="I223" s="193"/>
      <c r="J223" s="12"/>
      <c r="K223" s="47"/>
    </row>
    <row r="224" spans="1:11" ht="21" customHeight="1" x14ac:dyDescent="0.3">
      <c r="A224" s="189"/>
      <c r="B224" s="7"/>
      <c r="C224" s="8"/>
      <c r="D224" s="9"/>
      <c r="E224" s="9" t="s">
        <v>6</v>
      </c>
      <c r="F224" s="10" t="s">
        <v>12</v>
      </c>
      <c r="G224" s="196"/>
      <c r="H224" s="11" t="s">
        <v>55</v>
      </c>
      <c r="I224" s="193"/>
      <c r="J224" s="12"/>
      <c r="K224" s="47"/>
    </row>
    <row r="225" spans="1:11" ht="21" customHeight="1" x14ac:dyDescent="0.3">
      <c r="A225" s="189"/>
      <c r="B225" s="7"/>
      <c r="C225" s="8"/>
      <c r="D225" s="7"/>
      <c r="E225" s="9" t="s">
        <v>7</v>
      </c>
      <c r="F225" s="13" t="s">
        <v>14</v>
      </c>
      <c r="G225" s="196"/>
      <c r="H225" s="11" t="s">
        <v>45</v>
      </c>
      <c r="I225" s="193"/>
      <c r="J225" s="12"/>
      <c r="K225" s="47"/>
    </row>
    <row r="226" spans="1:11" ht="21" customHeight="1" thickBot="1" x14ac:dyDescent="0.35">
      <c r="A226" s="201"/>
      <c r="B226" s="34"/>
      <c r="C226" s="19"/>
      <c r="D226" s="20"/>
      <c r="E226" s="20" t="s">
        <v>72</v>
      </c>
      <c r="F226" s="13" t="s">
        <v>14</v>
      </c>
      <c r="G226" s="211"/>
      <c r="H226" s="11" t="s">
        <v>55</v>
      </c>
      <c r="I226" s="204"/>
      <c r="J226" s="23"/>
      <c r="K226" s="51"/>
    </row>
    <row r="227" spans="1:11" ht="21" customHeight="1" thickTop="1" x14ac:dyDescent="0.3">
      <c r="A227" s="52"/>
      <c r="B227" s="40"/>
      <c r="C227" s="25"/>
      <c r="D227" s="26"/>
      <c r="E227" s="26"/>
      <c r="F227" s="26"/>
      <c r="G227" s="26"/>
      <c r="H227" s="27"/>
      <c r="I227" s="26"/>
      <c r="J227" s="28"/>
      <c r="K227" s="53"/>
    </row>
    <row r="228" spans="1:11" ht="21" customHeight="1" x14ac:dyDescent="0.35">
      <c r="A228" s="188">
        <v>29</v>
      </c>
      <c r="B228" s="4">
        <v>45004</v>
      </c>
      <c r="C228" s="5" t="s">
        <v>35</v>
      </c>
      <c r="D228" s="46" t="s">
        <v>1309</v>
      </c>
      <c r="E228" s="9" t="s">
        <v>317</v>
      </c>
      <c r="F228" s="10"/>
      <c r="G228" s="202" t="s">
        <v>43</v>
      </c>
      <c r="H228" s="11"/>
      <c r="I228" s="203" t="s">
        <v>759</v>
      </c>
      <c r="J228" s="17">
        <v>3423</v>
      </c>
      <c r="K228" s="50">
        <f>SUM(K220,J228)</f>
        <v>654825</v>
      </c>
    </row>
    <row r="229" spans="1:11" ht="21" customHeight="1" x14ac:dyDescent="0.3">
      <c r="A229" s="189"/>
      <c r="B229" s="7"/>
      <c r="C229" s="8"/>
      <c r="D229" s="46" t="s">
        <v>1310</v>
      </c>
      <c r="E229" s="9" t="s">
        <v>21</v>
      </c>
      <c r="F229" s="10" t="s">
        <v>12</v>
      </c>
      <c r="G229" s="214"/>
      <c r="H229" s="11" t="s">
        <v>63</v>
      </c>
      <c r="I229" s="193"/>
      <c r="J229" s="12"/>
      <c r="K229" s="47"/>
    </row>
    <row r="230" spans="1:11" ht="21" customHeight="1" x14ac:dyDescent="0.3">
      <c r="A230" s="189"/>
      <c r="B230" s="7"/>
      <c r="C230" s="8"/>
      <c r="D230" s="7"/>
      <c r="E230" s="9" t="s">
        <v>4</v>
      </c>
      <c r="F230" s="10" t="s">
        <v>12</v>
      </c>
      <c r="G230" s="214"/>
      <c r="H230" s="11" t="s">
        <v>16</v>
      </c>
      <c r="I230" s="193"/>
      <c r="J230" s="12"/>
      <c r="K230" s="47"/>
    </row>
    <row r="231" spans="1:11" ht="21" customHeight="1" x14ac:dyDescent="0.3">
      <c r="A231" s="189"/>
      <c r="B231" s="7"/>
      <c r="C231" s="8"/>
      <c r="D231" s="9"/>
      <c r="E231" s="9" t="s">
        <v>5</v>
      </c>
      <c r="F231" s="13" t="s">
        <v>14</v>
      </c>
      <c r="G231" s="214"/>
      <c r="H231" s="11" t="s">
        <v>56</v>
      </c>
      <c r="I231" s="193"/>
      <c r="J231" s="12"/>
      <c r="K231" s="47"/>
    </row>
    <row r="232" spans="1:11" ht="21" customHeight="1" x14ac:dyDescent="0.3">
      <c r="A232" s="189"/>
      <c r="B232" s="7"/>
      <c r="C232" s="8"/>
      <c r="D232" s="9"/>
      <c r="E232" s="9" t="s">
        <v>6</v>
      </c>
      <c r="F232" s="10" t="s">
        <v>12</v>
      </c>
      <c r="G232" s="214"/>
      <c r="H232" s="11" t="s">
        <v>26</v>
      </c>
      <c r="I232" s="193"/>
      <c r="J232" s="12"/>
      <c r="K232" s="47"/>
    </row>
    <row r="233" spans="1:11" ht="21" customHeight="1" x14ac:dyDescent="0.3">
      <c r="A233" s="189"/>
      <c r="B233" s="7"/>
      <c r="C233" s="8"/>
      <c r="D233" s="7"/>
      <c r="E233" s="9" t="s">
        <v>7</v>
      </c>
      <c r="F233" s="10" t="s">
        <v>12</v>
      </c>
      <c r="G233" s="214"/>
      <c r="H233" s="11" t="s">
        <v>28</v>
      </c>
      <c r="I233" s="193"/>
      <c r="J233" s="12"/>
      <c r="K233" s="47"/>
    </row>
    <row r="234" spans="1:11" ht="21" customHeight="1" thickBot="1" x14ac:dyDescent="0.35">
      <c r="A234" s="201"/>
      <c r="B234" s="34"/>
      <c r="C234" s="19"/>
      <c r="D234" s="20"/>
      <c r="E234" s="20" t="s">
        <v>72</v>
      </c>
      <c r="F234" s="10" t="s">
        <v>12</v>
      </c>
      <c r="G234" s="214"/>
      <c r="H234" s="11" t="s">
        <v>55</v>
      </c>
      <c r="I234" s="204"/>
      <c r="J234" s="23"/>
      <c r="K234" s="51"/>
    </row>
    <row r="235" spans="1:11" ht="21" customHeight="1" thickTop="1" x14ac:dyDescent="0.3">
      <c r="A235" s="52"/>
      <c r="B235" s="40"/>
      <c r="C235" s="25"/>
      <c r="D235" s="26"/>
      <c r="E235" s="26"/>
      <c r="F235" s="26"/>
      <c r="G235" s="26"/>
      <c r="H235" s="27"/>
      <c r="I235" s="26"/>
      <c r="J235" s="28"/>
      <c r="K235" s="53"/>
    </row>
    <row r="236" spans="1:11" ht="21" customHeight="1" x14ac:dyDescent="0.35">
      <c r="A236" s="188">
        <v>30</v>
      </c>
      <c r="B236" s="4">
        <v>45004</v>
      </c>
      <c r="C236" s="5" t="s">
        <v>23</v>
      </c>
      <c r="D236" s="46" t="s">
        <v>1311</v>
      </c>
      <c r="E236" s="9" t="s">
        <v>317</v>
      </c>
      <c r="F236" s="10"/>
      <c r="G236" s="206" t="s">
        <v>38</v>
      </c>
      <c r="H236" s="11"/>
      <c r="I236" s="203" t="s">
        <v>690</v>
      </c>
      <c r="J236" s="17">
        <v>9594</v>
      </c>
      <c r="K236" s="50">
        <f>SUM(K228,J236)</f>
        <v>664419</v>
      </c>
    </row>
    <row r="237" spans="1:11" ht="21" customHeight="1" x14ac:dyDescent="0.3">
      <c r="A237" s="189"/>
      <c r="B237" s="7"/>
      <c r="C237" s="8"/>
      <c r="D237" s="46" t="s">
        <v>1312</v>
      </c>
      <c r="E237" s="9" t="s">
        <v>21</v>
      </c>
      <c r="F237" s="10"/>
      <c r="G237" s="212"/>
      <c r="H237" s="11"/>
      <c r="I237" s="193"/>
      <c r="J237" s="12"/>
      <c r="K237" s="47"/>
    </row>
    <row r="238" spans="1:11" ht="21" customHeight="1" x14ac:dyDescent="0.3">
      <c r="A238" s="189"/>
      <c r="B238" s="7"/>
      <c r="C238" s="8"/>
      <c r="D238" s="7"/>
      <c r="E238" s="9" t="s">
        <v>4</v>
      </c>
      <c r="F238" s="10" t="s">
        <v>12</v>
      </c>
      <c r="G238" s="212"/>
      <c r="H238" s="11" t="s">
        <v>47</v>
      </c>
      <c r="I238" s="193"/>
      <c r="J238" s="12"/>
      <c r="K238" s="47"/>
    </row>
    <row r="239" spans="1:11" ht="21" customHeight="1" x14ac:dyDescent="0.3">
      <c r="A239" s="189"/>
      <c r="B239" s="7"/>
      <c r="C239" s="8"/>
      <c r="D239" s="9"/>
      <c r="E239" s="9" t="s">
        <v>5</v>
      </c>
      <c r="F239" s="13" t="s">
        <v>14</v>
      </c>
      <c r="G239" s="212"/>
      <c r="H239" s="11" t="s">
        <v>47</v>
      </c>
      <c r="I239" s="193"/>
      <c r="J239" s="12"/>
      <c r="K239" s="47"/>
    </row>
    <row r="240" spans="1:11" ht="21" customHeight="1" x14ac:dyDescent="0.3">
      <c r="A240" s="189"/>
      <c r="B240" s="7"/>
      <c r="C240" s="8"/>
      <c r="D240" s="9"/>
      <c r="E240" s="9" t="s">
        <v>6</v>
      </c>
      <c r="F240" s="13" t="s">
        <v>14</v>
      </c>
      <c r="G240" s="212"/>
      <c r="H240" s="11" t="s">
        <v>101</v>
      </c>
      <c r="I240" s="193"/>
      <c r="J240" s="12"/>
      <c r="K240" s="47"/>
    </row>
    <row r="241" spans="1:11" ht="21" customHeight="1" x14ac:dyDescent="0.3">
      <c r="A241" s="189"/>
      <c r="B241" s="7"/>
      <c r="C241" s="8"/>
      <c r="D241" s="7"/>
      <c r="E241" s="9" t="s">
        <v>7</v>
      </c>
      <c r="F241" s="10" t="s">
        <v>12</v>
      </c>
      <c r="G241" s="212"/>
      <c r="H241" s="11" t="s">
        <v>47</v>
      </c>
      <c r="I241" s="193"/>
      <c r="J241" s="12"/>
      <c r="K241" s="47"/>
    </row>
    <row r="242" spans="1:11" ht="21" customHeight="1" thickBot="1" x14ac:dyDescent="0.35">
      <c r="A242" s="201"/>
      <c r="B242" s="34"/>
      <c r="C242" s="19"/>
      <c r="D242" s="20"/>
      <c r="E242" s="20" t="s">
        <v>72</v>
      </c>
      <c r="F242" s="10" t="s">
        <v>12</v>
      </c>
      <c r="G242" s="213"/>
      <c r="H242" s="11" t="s">
        <v>68</v>
      </c>
      <c r="I242" s="204"/>
      <c r="J242" s="23"/>
      <c r="K242" s="51"/>
    </row>
    <row r="243" spans="1:11" ht="21" customHeight="1" thickTop="1" x14ac:dyDescent="0.3">
      <c r="A243" s="52"/>
      <c r="B243" s="40"/>
      <c r="C243" s="25"/>
      <c r="D243" s="26"/>
      <c r="E243" s="26"/>
      <c r="F243" s="26"/>
      <c r="G243" s="26"/>
      <c r="H243" s="27"/>
      <c r="I243" s="26"/>
      <c r="J243" s="28"/>
      <c r="K243" s="53"/>
    </row>
    <row r="244" spans="1:11" ht="21" customHeight="1" x14ac:dyDescent="0.35">
      <c r="A244" s="188">
        <v>31</v>
      </c>
      <c r="B244" s="4">
        <v>45005</v>
      </c>
      <c r="C244" s="5" t="s">
        <v>104</v>
      </c>
      <c r="D244" s="46" t="s">
        <v>1313</v>
      </c>
      <c r="E244" s="9" t="s">
        <v>317</v>
      </c>
      <c r="F244" s="10"/>
      <c r="G244" s="205" t="s">
        <v>32</v>
      </c>
      <c r="H244" s="11"/>
      <c r="I244" s="203" t="s">
        <v>1175</v>
      </c>
      <c r="J244" s="17">
        <v>42602</v>
      </c>
      <c r="K244" s="50">
        <f>SUM(K236,J244)</f>
        <v>707021</v>
      </c>
    </row>
    <row r="245" spans="1:11" ht="21" customHeight="1" x14ac:dyDescent="0.3">
      <c r="A245" s="189"/>
      <c r="B245" s="7"/>
      <c r="C245" s="8"/>
      <c r="D245" s="46" t="s">
        <v>1314</v>
      </c>
      <c r="E245" s="9" t="s">
        <v>21</v>
      </c>
      <c r="F245" s="10"/>
      <c r="G245" s="196"/>
      <c r="H245" s="11"/>
      <c r="I245" s="193"/>
      <c r="J245" s="12"/>
      <c r="K245" s="47"/>
    </row>
    <row r="246" spans="1:11" ht="21" customHeight="1" x14ac:dyDescent="0.3">
      <c r="A246" s="189"/>
      <c r="B246" s="7"/>
      <c r="C246" s="8"/>
      <c r="D246" s="7"/>
      <c r="E246" s="9" t="s">
        <v>4</v>
      </c>
      <c r="F246" s="13" t="s">
        <v>14</v>
      </c>
      <c r="G246" s="196"/>
      <c r="H246" s="11" t="s">
        <v>133</v>
      </c>
      <c r="I246" s="193"/>
      <c r="J246" s="12"/>
      <c r="K246" s="47"/>
    </row>
    <row r="247" spans="1:11" ht="21" customHeight="1" x14ac:dyDescent="0.3">
      <c r="A247" s="189"/>
      <c r="B247" s="7"/>
      <c r="C247" s="8"/>
      <c r="D247" s="9"/>
      <c r="E247" s="9" t="s">
        <v>5</v>
      </c>
      <c r="F247" s="13" t="s">
        <v>14</v>
      </c>
      <c r="G247" s="196"/>
      <c r="H247" s="11" t="s">
        <v>57</v>
      </c>
      <c r="I247" s="193"/>
      <c r="J247" s="12"/>
      <c r="K247" s="47"/>
    </row>
    <row r="248" spans="1:11" ht="21" customHeight="1" x14ac:dyDescent="0.3">
      <c r="A248" s="189"/>
      <c r="B248" s="7"/>
      <c r="C248" s="8"/>
      <c r="D248" s="9"/>
      <c r="E248" s="9" t="s">
        <v>6</v>
      </c>
      <c r="F248" s="13" t="s">
        <v>14</v>
      </c>
      <c r="G248" s="196"/>
      <c r="H248" s="11" t="s">
        <v>16</v>
      </c>
      <c r="I248" s="193"/>
      <c r="J248" s="12"/>
      <c r="K248" s="47"/>
    </row>
    <row r="249" spans="1:11" ht="21" customHeight="1" x14ac:dyDescent="0.3">
      <c r="A249" s="189"/>
      <c r="B249" s="7"/>
      <c r="C249" s="8"/>
      <c r="D249" s="7"/>
      <c r="E249" s="9" t="s">
        <v>7</v>
      </c>
      <c r="F249" s="13" t="s">
        <v>14</v>
      </c>
      <c r="G249" s="196"/>
      <c r="H249" s="11" t="s">
        <v>88</v>
      </c>
      <c r="I249" s="193"/>
      <c r="J249" s="12"/>
      <c r="K249" s="47"/>
    </row>
    <row r="250" spans="1:11" ht="21" customHeight="1" thickBot="1" x14ac:dyDescent="0.35">
      <c r="A250" s="201"/>
      <c r="B250" s="34"/>
      <c r="C250" s="19"/>
      <c r="D250" s="20"/>
      <c r="E250" s="20" t="s">
        <v>72</v>
      </c>
      <c r="F250" s="10" t="s">
        <v>12</v>
      </c>
      <c r="G250" s="211"/>
      <c r="H250" s="11" t="s">
        <v>55</v>
      </c>
      <c r="I250" s="204"/>
      <c r="J250" s="23"/>
      <c r="K250" s="51"/>
    </row>
    <row r="251" spans="1:11" ht="21" customHeight="1" thickTop="1" x14ac:dyDescent="0.3">
      <c r="A251" s="52"/>
      <c r="B251" s="40"/>
      <c r="C251" s="25"/>
      <c r="D251" s="26"/>
      <c r="E251" s="26"/>
      <c r="F251" s="26"/>
      <c r="G251" s="26"/>
      <c r="H251" s="27"/>
      <c r="I251" s="26"/>
      <c r="J251" s="28"/>
      <c r="K251" s="53"/>
    </row>
    <row r="252" spans="1:11" ht="21" customHeight="1" x14ac:dyDescent="0.35">
      <c r="A252" s="188">
        <v>32</v>
      </c>
      <c r="B252" s="4">
        <v>45005</v>
      </c>
      <c r="C252" s="5" t="s">
        <v>35</v>
      </c>
      <c r="D252" s="46" t="s">
        <v>1313</v>
      </c>
      <c r="E252" s="9" t="s">
        <v>317</v>
      </c>
      <c r="F252" s="10"/>
      <c r="G252" s="205" t="s">
        <v>32</v>
      </c>
      <c r="H252" s="11"/>
      <c r="I252" s="203" t="s">
        <v>690</v>
      </c>
      <c r="J252" s="17">
        <v>770</v>
      </c>
      <c r="K252" s="50">
        <f>SUM(K244,J252)</f>
        <v>707791</v>
      </c>
    </row>
    <row r="253" spans="1:11" ht="21" customHeight="1" x14ac:dyDescent="0.3">
      <c r="A253" s="189"/>
      <c r="B253" s="7"/>
      <c r="C253" s="8"/>
      <c r="D253" s="46" t="s">
        <v>1314</v>
      </c>
      <c r="E253" s="9" t="s">
        <v>21</v>
      </c>
      <c r="F253" s="10"/>
      <c r="G253" s="196"/>
      <c r="H253" s="11"/>
      <c r="I253" s="193"/>
      <c r="J253" s="12"/>
      <c r="K253" s="47"/>
    </row>
    <row r="254" spans="1:11" ht="21" customHeight="1" x14ac:dyDescent="0.3">
      <c r="A254" s="189"/>
      <c r="B254" s="7"/>
      <c r="C254" s="8"/>
      <c r="D254" s="7"/>
      <c r="E254" s="9" t="s">
        <v>4</v>
      </c>
      <c r="F254" s="13"/>
      <c r="G254" s="196"/>
      <c r="H254" s="11"/>
      <c r="I254" s="193"/>
      <c r="J254" s="12"/>
      <c r="K254" s="47"/>
    </row>
    <row r="255" spans="1:11" ht="21" customHeight="1" x14ac:dyDescent="0.3">
      <c r="A255" s="189"/>
      <c r="B255" s="7"/>
      <c r="C255" s="8"/>
      <c r="D255" s="9"/>
      <c r="E255" s="9" t="s">
        <v>5</v>
      </c>
      <c r="F255" s="10" t="s">
        <v>12</v>
      </c>
      <c r="G255" s="196"/>
      <c r="H255" s="11" t="s">
        <v>56</v>
      </c>
      <c r="I255" s="193"/>
      <c r="J255" s="12"/>
      <c r="K255" s="47"/>
    </row>
    <row r="256" spans="1:11" ht="21" customHeight="1" x14ac:dyDescent="0.3">
      <c r="A256" s="189"/>
      <c r="B256" s="7"/>
      <c r="C256" s="8"/>
      <c r="D256" s="9"/>
      <c r="E256" s="9" t="s">
        <v>6</v>
      </c>
      <c r="F256" s="10" t="s">
        <v>12</v>
      </c>
      <c r="G256" s="196"/>
      <c r="H256" s="11" t="s">
        <v>33</v>
      </c>
      <c r="I256" s="193"/>
      <c r="J256" s="12"/>
      <c r="K256" s="47"/>
    </row>
    <row r="257" spans="1:11" ht="21" customHeight="1" x14ac:dyDescent="0.3">
      <c r="A257" s="189"/>
      <c r="B257" s="7"/>
      <c r="C257" s="8"/>
      <c r="D257" s="7"/>
      <c r="E257" s="9" t="s">
        <v>7</v>
      </c>
      <c r="F257" s="10" t="s">
        <v>12</v>
      </c>
      <c r="G257" s="196"/>
      <c r="H257" s="11" t="s">
        <v>47</v>
      </c>
      <c r="I257" s="193"/>
      <c r="J257" s="12"/>
      <c r="K257" s="47"/>
    </row>
    <row r="258" spans="1:11" ht="21" customHeight="1" thickBot="1" x14ac:dyDescent="0.35">
      <c r="A258" s="201"/>
      <c r="B258" s="34"/>
      <c r="C258" s="19"/>
      <c r="D258" s="20"/>
      <c r="E258" s="20" t="s">
        <v>72</v>
      </c>
      <c r="F258" s="10" t="s">
        <v>12</v>
      </c>
      <c r="G258" s="211"/>
      <c r="H258" s="11" t="s">
        <v>68</v>
      </c>
      <c r="I258" s="204"/>
      <c r="J258" s="23"/>
      <c r="K258" s="51"/>
    </row>
    <row r="259" spans="1:11" ht="21" customHeight="1" thickTop="1" x14ac:dyDescent="0.3">
      <c r="A259" s="52"/>
      <c r="B259" s="40"/>
      <c r="C259" s="25"/>
      <c r="D259" s="26"/>
      <c r="E259" s="26"/>
      <c r="F259" s="26"/>
      <c r="G259" s="26"/>
      <c r="H259" s="27"/>
      <c r="I259" s="26"/>
      <c r="J259" s="28"/>
      <c r="K259" s="53"/>
    </row>
    <row r="260" spans="1:11" ht="21" customHeight="1" x14ac:dyDescent="0.35">
      <c r="A260" s="188">
        <v>33</v>
      </c>
      <c r="B260" s="4">
        <v>45005</v>
      </c>
      <c r="C260" s="5" t="s">
        <v>35</v>
      </c>
      <c r="D260" s="46" t="s">
        <v>1315</v>
      </c>
      <c r="E260" s="9" t="s">
        <v>317</v>
      </c>
      <c r="F260" s="10"/>
      <c r="G260" s="202" t="s">
        <v>43</v>
      </c>
      <c r="H260" s="11"/>
      <c r="I260" s="203" t="s">
        <v>1175</v>
      </c>
      <c r="J260" s="17">
        <v>5884</v>
      </c>
      <c r="K260" s="50">
        <f>SUM(K252,J260)</f>
        <v>713675</v>
      </c>
    </row>
    <row r="261" spans="1:11" ht="21" customHeight="1" x14ac:dyDescent="0.3">
      <c r="A261" s="189"/>
      <c r="B261" s="7"/>
      <c r="C261" s="8"/>
      <c r="D261" s="46" t="s">
        <v>594</v>
      </c>
      <c r="E261" s="9" t="s">
        <v>21</v>
      </c>
      <c r="F261" s="10" t="s">
        <v>12</v>
      </c>
      <c r="G261" s="214"/>
      <c r="H261" s="11" t="s">
        <v>16</v>
      </c>
      <c r="I261" s="193"/>
      <c r="J261" s="12"/>
      <c r="K261" s="47"/>
    </row>
    <row r="262" spans="1:11" ht="21" customHeight="1" x14ac:dyDescent="0.3">
      <c r="A262" s="189"/>
      <c r="B262" s="7"/>
      <c r="C262" s="8"/>
      <c r="D262" s="7"/>
      <c r="E262" s="9" t="s">
        <v>4</v>
      </c>
      <c r="F262" s="10" t="s">
        <v>12</v>
      </c>
      <c r="G262" s="214"/>
      <c r="H262" s="11" t="s">
        <v>28</v>
      </c>
      <c r="I262" s="193"/>
      <c r="J262" s="12"/>
      <c r="K262" s="47"/>
    </row>
    <row r="263" spans="1:11" ht="21" customHeight="1" x14ac:dyDescent="0.3">
      <c r="A263" s="189"/>
      <c r="B263" s="7"/>
      <c r="C263" s="8"/>
      <c r="D263" s="9"/>
      <c r="E263" s="9" t="s">
        <v>5</v>
      </c>
      <c r="F263" s="13" t="s">
        <v>14</v>
      </c>
      <c r="G263" s="214"/>
      <c r="H263" s="11" t="s">
        <v>16</v>
      </c>
      <c r="I263" s="193"/>
      <c r="J263" s="12"/>
      <c r="K263" s="47"/>
    </row>
    <row r="264" spans="1:11" ht="21" customHeight="1" x14ac:dyDescent="0.3">
      <c r="A264" s="189"/>
      <c r="B264" s="7"/>
      <c r="C264" s="8"/>
      <c r="D264" s="9"/>
      <c r="E264" s="9" t="s">
        <v>6</v>
      </c>
      <c r="F264" s="10" t="s">
        <v>12</v>
      </c>
      <c r="G264" s="214"/>
      <c r="H264" s="11" t="s">
        <v>28</v>
      </c>
      <c r="I264" s="193"/>
      <c r="J264" s="12"/>
      <c r="K264" s="47"/>
    </row>
    <row r="265" spans="1:11" ht="21" customHeight="1" x14ac:dyDescent="0.3">
      <c r="A265" s="189"/>
      <c r="B265" s="7"/>
      <c r="C265" s="8"/>
      <c r="D265" s="7"/>
      <c r="E265" s="9" t="s">
        <v>7</v>
      </c>
      <c r="F265" s="10" t="s">
        <v>12</v>
      </c>
      <c r="G265" s="214"/>
      <c r="H265" s="11" t="s">
        <v>63</v>
      </c>
      <c r="I265" s="193"/>
      <c r="J265" s="12"/>
      <c r="K265" s="47"/>
    </row>
    <row r="266" spans="1:11" ht="21" customHeight="1" thickBot="1" x14ac:dyDescent="0.35">
      <c r="A266" s="201"/>
      <c r="B266" s="34"/>
      <c r="C266" s="19"/>
      <c r="D266" s="20"/>
      <c r="E266" s="20" t="s">
        <v>72</v>
      </c>
      <c r="F266" s="13" t="s">
        <v>14</v>
      </c>
      <c r="G266" s="214"/>
      <c r="H266" s="11" t="s">
        <v>68</v>
      </c>
      <c r="I266" s="204"/>
      <c r="J266" s="23"/>
      <c r="K266" s="51"/>
    </row>
    <row r="267" spans="1:11" ht="21" customHeight="1" thickTop="1" x14ac:dyDescent="0.3">
      <c r="A267" s="52"/>
      <c r="B267" s="40"/>
      <c r="C267" s="25"/>
      <c r="D267" s="26"/>
      <c r="E267" s="26"/>
      <c r="F267" s="26"/>
      <c r="G267" s="26"/>
      <c r="H267" s="27"/>
      <c r="I267" s="26"/>
      <c r="J267" s="28"/>
      <c r="K267" s="53"/>
    </row>
    <row r="268" spans="1:11" ht="21" customHeight="1" x14ac:dyDescent="0.35">
      <c r="A268" s="188">
        <v>34</v>
      </c>
      <c r="B268" s="4">
        <v>45006</v>
      </c>
      <c r="C268" s="5" t="s">
        <v>104</v>
      </c>
      <c r="D268" s="46" t="s">
        <v>1316</v>
      </c>
      <c r="E268" s="9" t="s">
        <v>317</v>
      </c>
      <c r="F268" s="10"/>
      <c r="G268" s="205" t="s">
        <v>32</v>
      </c>
      <c r="H268" s="11"/>
      <c r="I268" s="203" t="s">
        <v>18</v>
      </c>
      <c r="J268" s="17">
        <v>31664</v>
      </c>
      <c r="K268" s="50">
        <f>SUM(K260,J268)</f>
        <v>745339</v>
      </c>
    </row>
    <row r="269" spans="1:11" ht="21" customHeight="1" x14ac:dyDescent="0.3">
      <c r="A269" s="189"/>
      <c r="B269" s="7"/>
      <c r="C269" s="8"/>
      <c r="D269" s="46" t="s">
        <v>1038</v>
      </c>
      <c r="E269" s="9" t="s">
        <v>21</v>
      </c>
      <c r="F269" s="13" t="s">
        <v>14</v>
      </c>
      <c r="G269" s="196"/>
      <c r="H269" s="11" t="s">
        <v>16</v>
      </c>
      <c r="I269" s="193"/>
      <c r="J269" s="12"/>
      <c r="K269" s="47"/>
    </row>
    <row r="270" spans="1:11" ht="21" customHeight="1" x14ac:dyDescent="0.3">
      <c r="A270" s="189"/>
      <c r="B270" s="7"/>
      <c r="C270" s="8"/>
      <c r="D270" s="7"/>
      <c r="E270" s="9" t="s">
        <v>4</v>
      </c>
      <c r="F270" s="13" t="s">
        <v>14</v>
      </c>
      <c r="G270" s="196"/>
      <c r="H270" s="11" t="s">
        <v>48</v>
      </c>
      <c r="I270" s="193"/>
      <c r="J270" s="12"/>
      <c r="K270" s="47"/>
    </row>
    <row r="271" spans="1:11" ht="21" customHeight="1" x14ac:dyDescent="0.3">
      <c r="A271" s="189"/>
      <c r="B271" s="7"/>
      <c r="C271" s="8"/>
      <c r="D271" s="9"/>
      <c r="E271" s="9" t="s">
        <v>5</v>
      </c>
      <c r="F271" s="13" t="s">
        <v>14</v>
      </c>
      <c r="G271" s="196"/>
      <c r="H271" s="11" t="s">
        <v>47</v>
      </c>
      <c r="I271" s="193"/>
      <c r="J271" s="12"/>
      <c r="K271" s="47"/>
    </row>
    <row r="272" spans="1:11" ht="21" customHeight="1" x14ac:dyDescent="0.3">
      <c r="A272" s="189"/>
      <c r="B272" s="7"/>
      <c r="C272" s="8"/>
      <c r="D272" s="9"/>
      <c r="E272" s="9" t="s">
        <v>6</v>
      </c>
      <c r="F272" s="10" t="s">
        <v>12</v>
      </c>
      <c r="G272" s="196"/>
      <c r="H272" s="11" t="s">
        <v>29</v>
      </c>
      <c r="I272" s="193"/>
      <c r="J272" s="12"/>
      <c r="K272" s="47"/>
    </row>
    <row r="273" spans="1:11" ht="21" customHeight="1" x14ac:dyDescent="0.3">
      <c r="A273" s="189"/>
      <c r="B273" s="7"/>
      <c r="C273" s="8"/>
      <c r="D273" s="7"/>
      <c r="E273" s="9" t="s">
        <v>7</v>
      </c>
      <c r="F273" s="13" t="s">
        <v>14</v>
      </c>
      <c r="G273" s="196"/>
      <c r="H273" s="11" t="s">
        <v>47</v>
      </c>
      <c r="I273" s="193"/>
      <c r="J273" s="12"/>
      <c r="K273" s="47"/>
    </row>
    <row r="274" spans="1:11" ht="21" customHeight="1" thickBot="1" x14ac:dyDescent="0.35">
      <c r="A274" s="201"/>
      <c r="B274" s="34"/>
      <c r="C274" s="19"/>
      <c r="D274" s="20"/>
      <c r="E274" s="20" t="s">
        <v>72</v>
      </c>
      <c r="F274" s="10" t="s">
        <v>12</v>
      </c>
      <c r="G274" s="211"/>
      <c r="H274" s="11" t="s">
        <v>55</v>
      </c>
      <c r="I274" s="204"/>
      <c r="J274" s="23"/>
      <c r="K274" s="51"/>
    </row>
    <row r="275" spans="1:11" ht="21" customHeight="1" thickTop="1" x14ac:dyDescent="0.3">
      <c r="A275" s="52"/>
      <c r="B275" s="40"/>
      <c r="C275" s="25"/>
      <c r="D275" s="26"/>
      <c r="E275" s="26"/>
      <c r="F275" s="26"/>
      <c r="G275" s="26"/>
      <c r="H275" s="27"/>
      <c r="I275" s="26"/>
      <c r="J275" s="28"/>
      <c r="K275" s="53"/>
    </row>
    <row r="276" spans="1:11" ht="21" customHeight="1" x14ac:dyDescent="0.35">
      <c r="A276" s="188">
        <v>35</v>
      </c>
      <c r="B276" s="4">
        <v>45006</v>
      </c>
      <c r="C276" s="5" t="s">
        <v>104</v>
      </c>
      <c r="D276" s="46" t="s">
        <v>1317</v>
      </c>
      <c r="E276" s="9" t="s">
        <v>317</v>
      </c>
      <c r="F276" s="13" t="s">
        <v>14</v>
      </c>
      <c r="G276" s="205" t="s">
        <v>32</v>
      </c>
      <c r="H276" s="11" t="s">
        <v>144</v>
      </c>
      <c r="I276" s="203" t="s">
        <v>1175</v>
      </c>
      <c r="J276" s="17">
        <v>33890</v>
      </c>
      <c r="K276" s="50">
        <f>SUM(K268,J276)</f>
        <v>779229</v>
      </c>
    </row>
    <row r="277" spans="1:11" ht="21" customHeight="1" x14ac:dyDescent="0.3">
      <c r="A277" s="189"/>
      <c r="B277" s="7"/>
      <c r="C277" s="8"/>
      <c r="D277" s="46" t="s">
        <v>139</v>
      </c>
      <c r="E277" s="9" t="s">
        <v>21</v>
      </c>
      <c r="F277" s="10" t="s">
        <v>12</v>
      </c>
      <c r="G277" s="196"/>
      <c r="H277" s="11" t="s">
        <v>44</v>
      </c>
      <c r="I277" s="193"/>
      <c r="J277" s="12"/>
      <c r="K277" s="47"/>
    </row>
    <row r="278" spans="1:11" ht="21" customHeight="1" x14ac:dyDescent="0.3">
      <c r="A278" s="189"/>
      <c r="B278" s="7"/>
      <c r="C278" s="8"/>
      <c r="D278" s="7"/>
      <c r="E278" s="9" t="s">
        <v>4</v>
      </c>
      <c r="F278" s="13" t="s">
        <v>14</v>
      </c>
      <c r="G278" s="196"/>
      <c r="H278" s="11" t="s">
        <v>142</v>
      </c>
      <c r="I278" s="193"/>
      <c r="J278" s="12"/>
      <c r="K278" s="47"/>
    </row>
    <row r="279" spans="1:11" ht="21" customHeight="1" x14ac:dyDescent="0.3">
      <c r="A279" s="189"/>
      <c r="B279" s="7"/>
      <c r="C279" s="8"/>
      <c r="D279" s="9"/>
      <c r="E279" s="9" t="s">
        <v>5</v>
      </c>
      <c r="F279" s="13" t="s">
        <v>14</v>
      </c>
      <c r="G279" s="196"/>
      <c r="H279" s="11" t="s">
        <v>56</v>
      </c>
      <c r="I279" s="193"/>
      <c r="J279" s="12"/>
      <c r="K279" s="47"/>
    </row>
    <row r="280" spans="1:11" ht="21" customHeight="1" x14ac:dyDescent="0.3">
      <c r="A280" s="189"/>
      <c r="B280" s="7"/>
      <c r="C280" s="8"/>
      <c r="D280" s="9"/>
      <c r="E280" s="9" t="s">
        <v>6</v>
      </c>
      <c r="F280" s="13" t="s">
        <v>14</v>
      </c>
      <c r="G280" s="196"/>
      <c r="H280" s="11" t="s">
        <v>28</v>
      </c>
      <c r="I280" s="193"/>
      <c r="J280" s="12"/>
      <c r="K280" s="47"/>
    </row>
    <row r="281" spans="1:11" ht="21" customHeight="1" x14ac:dyDescent="0.3">
      <c r="A281" s="189"/>
      <c r="B281" s="7"/>
      <c r="C281" s="8"/>
      <c r="D281" s="7"/>
      <c r="E281" s="9" t="s">
        <v>7</v>
      </c>
      <c r="F281" s="10" t="s">
        <v>12</v>
      </c>
      <c r="G281" s="196"/>
      <c r="H281" s="11" t="s">
        <v>56</v>
      </c>
      <c r="I281" s="193"/>
      <c r="J281" s="12"/>
      <c r="K281" s="47"/>
    </row>
    <row r="282" spans="1:11" ht="21" customHeight="1" thickBot="1" x14ac:dyDescent="0.35">
      <c r="A282" s="201"/>
      <c r="B282" s="34"/>
      <c r="C282" s="19"/>
      <c r="D282" s="20"/>
      <c r="E282" s="20" t="s">
        <v>72</v>
      </c>
      <c r="F282" s="13" t="s">
        <v>14</v>
      </c>
      <c r="G282" s="211"/>
      <c r="H282" s="11" t="s">
        <v>55</v>
      </c>
      <c r="I282" s="204"/>
      <c r="J282" s="23"/>
      <c r="K282" s="51"/>
    </row>
    <row r="283" spans="1:11" ht="21" customHeight="1" thickTop="1" x14ac:dyDescent="0.3">
      <c r="A283" s="52"/>
      <c r="B283" s="40"/>
      <c r="C283" s="25"/>
      <c r="D283" s="26"/>
      <c r="E283" s="26"/>
      <c r="F283" s="26"/>
      <c r="G283" s="26"/>
      <c r="H283" s="27"/>
      <c r="I283" s="26"/>
      <c r="J283" s="28"/>
      <c r="K283" s="53"/>
    </row>
    <row r="284" spans="1:11" ht="21" customHeight="1" x14ac:dyDescent="0.35">
      <c r="A284" s="188">
        <v>36</v>
      </c>
      <c r="B284" s="4">
        <v>45007</v>
      </c>
      <c r="C284" s="5" t="s">
        <v>104</v>
      </c>
      <c r="D284" s="46" t="s">
        <v>1318</v>
      </c>
      <c r="E284" s="9" t="s">
        <v>317</v>
      </c>
      <c r="F284" s="13"/>
      <c r="G284" s="205" t="s">
        <v>32</v>
      </c>
      <c r="H284" s="11"/>
      <c r="I284" s="203" t="s">
        <v>18</v>
      </c>
      <c r="J284" s="17">
        <v>39500</v>
      </c>
      <c r="K284" s="50">
        <f>SUM(K276,J284)</f>
        <v>818729</v>
      </c>
    </row>
    <row r="285" spans="1:11" ht="21" customHeight="1" x14ac:dyDescent="0.3">
      <c r="A285" s="189"/>
      <c r="B285" s="7"/>
      <c r="C285" s="8"/>
      <c r="D285" s="46" t="s">
        <v>134</v>
      </c>
      <c r="E285" s="9" t="s">
        <v>21</v>
      </c>
      <c r="F285" s="10"/>
      <c r="G285" s="196"/>
      <c r="H285" s="11"/>
      <c r="I285" s="193"/>
      <c r="J285" s="12"/>
      <c r="K285" s="47"/>
    </row>
    <row r="286" spans="1:11" ht="21" customHeight="1" x14ac:dyDescent="0.3">
      <c r="A286" s="189"/>
      <c r="B286" s="7"/>
      <c r="C286" s="8"/>
      <c r="D286" s="7"/>
      <c r="E286" s="9" t="s">
        <v>4</v>
      </c>
      <c r="F286" s="13" t="s">
        <v>14</v>
      </c>
      <c r="G286" s="196"/>
      <c r="H286" s="11" t="s">
        <v>88</v>
      </c>
      <c r="I286" s="193"/>
      <c r="J286" s="12"/>
      <c r="K286" s="47"/>
    </row>
    <row r="287" spans="1:11" ht="21" customHeight="1" x14ac:dyDescent="0.3">
      <c r="A287" s="189"/>
      <c r="B287" s="7"/>
      <c r="C287" s="8"/>
      <c r="D287" s="9"/>
      <c r="E287" s="9" t="s">
        <v>5</v>
      </c>
      <c r="F287" s="10" t="s">
        <v>12</v>
      </c>
      <c r="G287" s="196"/>
      <c r="H287" s="11" t="s">
        <v>144</v>
      </c>
      <c r="I287" s="193"/>
      <c r="J287" s="12"/>
      <c r="K287" s="47"/>
    </row>
    <row r="288" spans="1:11" ht="21" customHeight="1" x14ac:dyDescent="0.3">
      <c r="A288" s="189"/>
      <c r="B288" s="7"/>
      <c r="C288" s="8"/>
      <c r="D288" s="9"/>
      <c r="E288" s="9" t="s">
        <v>6</v>
      </c>
      <c r="F288" s="13" t="s">
        <v>14</v>
      </c>
      <c r="G288" s="196"/>
      <c r="H288" s="11" t="s">
        <v>88</v>
      </c>
      <c r="I288" s="193"/>
      <c r="J288" s="12"/>
      <c r="K288" s="47"/>
    </row>
    <row r="289" spans="1:11" ht="21" customHeight="1" x14ac:dyDescent="0.3">
      <c r="A289" s="189"/>
      <c r="B289" s="7"/>
      <c r="C289" s="8"/>
      <c r="D289" s="7"/>
      <c r="E289" s="9" t="s">
        <v>7</v>
      </c>
      <c r="F289" s="13" t="s">
        <v>14</v>
      </c>
      <c r="G289" s="196"/>
      <c r="H289" s="11" t="s">
        <v>25</v>
      </c>
      <c r="I289" s="193"/>
      <c r="J289" s="12"/>
      <c r="K289" s="47"/>
    </row>
    <row r="290" spans="1:11" ht="21" customHeight="1" thickBot="1" x14ac:dyDescent="0.35">
      <c r="A290" s="201"/>
      <c r="B290" s="34"/>
      <c r="C290" s="19"/>
      <c r="D290" s="20"/>
      <c r="E290" s="20" t="s">
        <v>72</v>
      </c>
      <c r="F290" s="13" t="s">
        <v>14</v>
      </c>
      <c r="G290" s="211"/>
      <c r="H290" s="11" t="s">
        <v>68</v>
      </c>
      <c r="I290" s="204"/>
      <c r="J290" s="23"/>
      <c r="K290" s="51"/>
    </row>
    <row r="291" spans="1:11" ht="21" customHeight="1" thickTop="1" x14ac:dyDescent="0.3">
      <c r="A291" s="52"/>
      <c r="B291" s="40"/>
      <c r="C291" s="25"/>
      <c r="D291" s="26"/>
      <c r="E291" s="26"/>
      <c r="F291" s="26"/>
      <c r="G291" s="26"/>
      <c r="H291" s="27"/>
      <c r="I291" s="26"/>
      <c r="J291" s="28"/>
      <c r="K291" s="53"/>
    </row>
    <row r="292" spans="1:11" ht="21" customHeight="1" x14ac:dyDescent="0.35">
      <c r="A292" s="188">
        <v>37</v>
      </c>
      <c r="B292" s="4">
        <v>45007</v>
      </c>
      <c r="C292" s="5" t="s">
        <v>35</v>
      </c>
      <c r="D292" s="46" t="s">
        <v>1320</v>
      </c>
      <c r="E292" s="9" t="s">
        <v>317</v>
      </c>
      <c r="F292" s="13" t="s">
        <v>14</v>
      </c>
      <c r="G292" s="205" t="s">
        <v>32</v>
      </c>
      <c r="H292" s="11" t="s">
        <v>45</v>
      </c>
      <c r="I292" s="203" t="s">
        <v>18</v>
      </c>
      <c r="J292" s="17">
        <v>13149</v>
      </c>
      <c r="K292" s="50">
        <f>SUM(K284,J292)</f>
        <v>831878</v>
      </c>
    </row>
    <row r="293" spans="1:11" ht="21" customHeight="1" x14ac:dyDescent="0.3">
      <c r="A293" s="189"/>
      <c r="B293" s="7"/>
      <c r="C293" s="8"/>
      <c r="D293" s="46" t="s">
        <v>1319</v>
      </c>
      <c r="E293" s="9" t="s">
        <v>21</v>
      </c>
      <c r="F293" s="10" t="s">
        <v>12</v>
      </c>
      <c r="G293" s="196"/>
      <c r="H293" s="11" t="s">
        <v>101</v>
      </c>
      <c r="I293" s="193"/>
      <c r="J293" s="12"/>
      <c r="K293" s="47"/>
    </row>
    <row r="294" spans="1:11" ht="21" customHeight="1" x14ac:dyDescent="0.3">
      <c r="A294" s="189"/>
      <c r="B294" s="7"/>
      <c r="C294" s="8"/>
      <c r="D294" s="7"/>
      <c r="E294" s="9" t="s">
        <v>4</v>
      </c>
      <c r="F294" s="13" t="s">
        <v>14</v>
      </c>
      <c r="G294" s="196"/>
      <c r="H294" s="11" t="s">
        <v>45</v>
      </c>
      <c r="I294" s="193"/>
      <c r="J294" s="12"/>
      <c r="K294" s="47"/>
    </row>
    <row r="295" spans="1:11" ht="21" customHeight="1" x14ac:dyDescent="0.3">
      <c r="A295" s="189"/>
      <c r="B295" s="7"/>
      <c r="C295" s="8"/>
      <c r="D295" s="9"/>
      <c r="E295" s="9" t="s">
        <v>5</v>
      </c>
      <c r="F295" s="10" t="s">
        <v>12</v>
      </c>
      <c r="G295" s="196"/>
      <c r="H295" s="11" t="s">
        <v>33</v>
      </c>
      <c r="I295" s="193"/>
      <c r="J295" s="12"/>
      <c r="K295" s="47"/>
    </row>
    <row r="296" spans="1:11" ht="21" customHeight="1" x14ac:dyDescent="0.3">
      <c r="A296" s="189"/>
      <c r="B296" s="7"/>
      <c r="C296" s="8"/>
      <c r="D296" s="9"/>
      <c r="E296" s="9" t="s">
        <v>6</v>
      </c>
      <c r="F296" s="13" t="s">
        <v>14</v>
      </c>
      <c r="G296" s="196"/>
      <c r="H296" s="11" t="s">
        <v>47</v>
      </c>
      <c r="I296" s="193"/>
      <c r="J296" s="12"/>
      <c r="K296" s="47"/>
    </row>
    <row r="297" spans="1:11" ht="21" customHeight="1" x14ac:dyDescent="0.3">
      <c r="A297" s="189"/>
      <c r="B297" s="7"/>
      <c r="C297" s="8"/>
      <c r="D297" s="7"/>
      <c r="E297" s="9" t="s">
        <v>7</v>
      </c>
      <c r="F297" s="10" t="s">
        <v>12</v>
      </c>
      <c r="G297" s="196"/>
      <c r="H297" s="11" t="s">
        <v>101</v>
      </c>
      <c r="I297" s="193"/>
      <c r="J297" s="12"/>
      <c r="K297" s="47"/>
    </row>
    <row r="298" spans="1:11" ht="21" customHeight="1" thickBot="1" x14ac:dyDescent="0.35">
      <c r="A298" s="201"/>
      <c r="B298" s="34"/>
      <c r="C298" s="19"/>
      <c r="D298" s="20"/>
      <c r="E298" s="20" t="s">
        <v>72</v>
      </c>
      <c r="F298" s="13" t="s">
        <v>14</v>
      </c>
      <c r="G298" s="211"/>
      <c r="H298" s="11" t="s">
        <v>68</v>
      </c>
      <c r="I298" s="204"/>
      <c r="J298" s="23"/>
      <c r="K298" s="51"/>
    </row>
    <row r="299" spans="1:11" ht="21" customHeight="1" thickTop="1" x14ac:dyDescent="0.3">
      <c r="A299" s="52"/>
      <c r="B299" s="40"/>
      <c r="C299" s="25"/>
      <c r="D299" s="26"/>
      <c r="E299" s="26"/>
      <c r="F299" s="26"/>
      <c r="G299" s="26"/>
      <c r="H299" s="27"/>
      <c r="I299" s="26"/>
      <c r="J299" s="28"/>
      <c r="K299" s="53"/>
    </row>
    <row r="300" spans="1:11" ht="21" customHeight="1" x14ac:dyDescent="0.35">
      <c r="A300" s="188">
        <v>38</v>
      </c>
      <c r="B300" s="4">
        <v>45007</v>
      </c>
      <c r="C300" s="5" t="s">
        <v>23</v>
      </c>
      <c r="D300" s="46" t="s">
        <v>1321</v>
      </c>
      <c r="E300" s="9" t="s">
        <v>317</v>
      </c>
      <c r="F300" s="13"/>
      <c r="G300" s="205" t="s">
        <v>32</v>
      </c>
      <c r="H300" s="11"/>
      <c r="I300" s="203" t="s">
        <v>759</v>
      </c>
      <c r="J300" s="17">
        <v>39826</v>
      </c>
      <c r="K300" s="50">
        <f>SUM(K292,J300)</f>
        <v>871704</v>
      </c>
    </row>
    <row r="301" spans="1:11" ht="21" customHeight="1" x14ac:dyDescent="0.3">
      <c r="A301" s="189"/>
      <c r="B301" s="7"/>
      <c r="C301" s="8"/>
      <c r="D301" s="46" t="s">
        <v>1226</v>
      </c>
      <c r="E301" s="9" t="s">
        <v>21</v>
      </c>
      <c r="F301" s="13" t="s">
        <v>14</v>
      </c>
      <c r="G301" s="196"/>
      <c r="H301" s="11" t="s">
        <v>101</v>
      </c>
      <c r="I301" s="193"/>
      <c r="J301" s="12"/>
      <c r="K301" s="47"/>
    </row>
    <row r="302" spans="1:11" ht="21" customHeight="1" x14ac:dyDescent="0.3">
      <c r="A302" s="189"/>
      <c r="B302" s="7"/>
      <c r="C302" s="8"/>
      <c r="D302" s="7"/>
      <c r="E302" s="9" t="s">
        <v>4</v>
      </c>
      <c r="F302" s="13" t="s">
        <v>14</v>
      </c>
      <c r="G302" s="196"/>
      <c r="H302" s="11" t="s">
        <v>13</v>
      </c>
      <c r="I302" s="193"/>
      <c r="J302" s="12"/>
      <c r="K302" s="47"/>
    </row>
    <row r="303" spans="1:11" ht="21" customHeight="1" x14ac:dyDescent="0.3">
      <c r="A303" s="189"/>
      <c r="B303" s="7"/>
      <c r="C303" s="8"/>
      <c r="D303" s="9"/>
      <c r="E303" s="9" t="s">
        <v>5</v>
      </c>
      <c r="F303" s="10" t="s">
        <v>12</v>
      </c>
      <c r="G303" s="196"/>
      <c r="H303" s="11" t="s">
        <v>33</v>
      </c>
      <c r="I303" s="193"/>
      <c r="J303" s="12"/>
      <c r="K303" s="47"/>
    </row>
    <row r="304" spans="1:11" ht="21" customHeight="1" x14ac:dyDescent="0.3">
      <c r="A304" s="189"/>
      <c r="B304" s="7"/>
      <c r="C304" s="8"/>
      <c r="D304" s="9"/>
      <c r="E304" s="9" t="s">
        <v>6</v>
      </c>
      <c r="F304" s="13" t="s">
        <v>14</v>
      </c>
      <c r="G304" s="196"/>
      <c r="H304" s="11" t="s">
        <v>25</v>
      </c>
      <c r="I304" s="193"/>
      <c r="J304" s="12"/>
      <c r="K304" s="47"/>
    </row>
    <row r="305" spans="1:11" ht="21" customHeight="1" x14ac:dyDescent="0.3">
      <c r="A305" s="189"/>
      <c r="B305" s="7"/>
      <c r="C305" s="8"/>
      <c r="D305" s="7"/>
      <c r="E305" s="9" t="s">
        <v>7</v>
      </c>
      <c r="F305" s="13" t="s">
        <v>14</v>
      </c>
      <c r="G305" s="196"/>
      <c r="H305" s="11" t="s">
        <v>45</v>
      </c>
      <c r="I305" s="193"/>
      <c r="J305" s="12"/>
      <c r="K305" s="47"/>
    </row>
    <row r="306" spans="1:11" ht="21" customHeight="1" thickBot="1" x14ac:dyDescent="0.35">
      <c r="A306" s="201"/>
      <c r="B306" s="34"/>
      <c r="C306" s="19"/>
      <c r="D306" s="20"/>
      <c r="E306" s="20" t="s">
        <v>72</v>
      </c>
      <c r="F306" s="13" t="s">
        <v>14</v>
      </c>
      <c r="G306" s="211"/>
      <c r="H306" s="11" t="s">
        <v>55</v>
      </c>
      <c r="I306" s="204"/>
      <c r="J306" s="23"/>
      <c r="K306" s="51"/>
    </row>
    <row r="307" spans="1:11" ht="21" customHeight="1" thickTop="1" x14ac:dyDescent="0.3">
      <c r="A307" s="52"/>
      <c r="B307" s="40"/>
      <c r="C307" s="25"/>
      <c r="D307" s="26"/>
      <c r="E307" s="26"/>
      <c r="F307" s="26"/>
      <c r="G307" s="26"/>
      <c r="H307" s="27"/>
      <c r="I307" s="26"/>
      <c r="J307" s="28"/>
      <c r="K307" s="53"/>
    </row>
    <row r="308" spans="1:11" ht="21" customHeight="1" x14ac:dyDescent="0.35">
      <c r="A308" s="188">
        <v>39</v>
      </c>
      <c r="B308" s="4">
        <v>45008</v>
      </c>
      <c r="C308" s="5" t="s">
        <v>104</v>
      </c>
      <c r="D308" s="46" t="s">
        <v>1322</v>
      </c>
      <c r="E308" s="9" t="s">
        <v>317</v>
      </c>
      <c r="F308" s="13"/>
      <c r="G308" s="205" t="s">
        <v>32</v>
      </c>
      <c r="H308" s="11"/>
      <c r="I308" s="203" t="s">
        <v>18</v>
      </c>
      <c r="J308" s="17">
        <v>37771</v>
      </c>
      <c r="K308" s="50">
        <f>SUM(K300,J308)</f>
        <v>909475</v>
      </c>
    </row>
    <row r="309" spans="1:11" ht="21" customHeight="1" x14ac:dyDescent="0.3">
      <c r="A309" s="189"/>
      <c r="B309" s="7"/>
      <c r="C309" s="8"/>
      <c r="D309" s="46" t="s">
        <v>594</v>
      </c>
      <c r="E309" s="9" t="s">
        <v>21</v>
      </c>
      <c r="F309" s="13"/>
      <c r="G309" s="196"/>
      <c r="H309" s="11"/>
      <c r="I309" s="193"/>
      <c r="J309" s="12"/>
      <c r="K309" s="47"/>
    </row>
    <row r="310" spans="1:11" ht="21" customHeight="1" x14ac:dyDescent="0.3">
      <c r="A310" s="189"/>
      <c r="B310" s="7"/>
      <c r="C310" s="8"/>
      <c r="D310" s="7"/>
      <c r="E310" s="9" t="s">
        <v>4</v>
      </c>
      <c r="F310" s="13"/>
      <c r="G310" s="196"/>
      <c r="H310" s="11"/>
      <c r="I310" s="193"/>
      <c r="J310" s="12"/>
      <c r="K310" s="47"/>
    </row>
    <row r="311" spans="1:11" ht="21" customHeight="1" x14ac:dyDescent="0.3">
      <c r="A311" s="189"/>
      <c r="B311" s="7"/>
      <c r="C311" s="8"/>
      <c r="D311" s="9"/>
      <c r="E311" s="9" t="s">
        <v>5</v>
      </c>
      <c r="F311" s="13" t="s">
        <v>14</v>
      </c>
      <c r="G311" s="196"/>
      <c r="H311" s="11" t="s">
        <v>68</v>
      </c>
      <c r="I311" s="193"/>
      <c r="J311" s="12"/>
      <c r="K311" s="47"/>
    </row>
    <row r="312" spans="1:11" ht="21" customHeight="1" x14ac:dyDescent="0.3">
      <c r="A312" s="189"/>
      <c r="B312" s="7"/>
      <c r="C312" s="8"/>
      <c r="D312" s="9"/>
      <c r="E312" s="9" t="s">
        <v>6</v>
      </c>
      <c r="F312" s="13" t="s">
        <v>14</v>
      </c>
      <c r="G312" s="196"/>
      <c r="H312" s="11" t="s">
        <v>26</v>
      </c>
      <c r="I312" s="193"/>
      <c r="J312" s="12"/>
      <c r="K312" s="47"/>
    </row>
    <row r="313" spans="1:11" ht="21" customHeight="1" x14ac:dyDescent="0.3">
      <c r="A313" s="189"/>
      <c r="B313" s="7"/>
      <c r="C313" s="8"/>
      <c r="D313" s="7"/>
      <c r="E313" s="9" t="s">
        <v>7</v>
      </c>
      <c r="F313" s="13" t="s">
        <v>14</v>
      </c>
      <c r="G313" s="196"/>
      <c r="H313" s="11" t="s">
        <v>29</v>
      </c>
      <c r="I313" s="193"/>
      <c r="J313" s="12"/>
      <c r="K313" s="47"/>
    </row>
    <row r="314" spans="1:11" ht="21" customHeight="1" thickBot="1" x14ac:dyDescent="0.35">
      <c r="A314" s="201"/>
      <c r="B314" s="34"/>
      <c r="C314" s="19"/>
      <c r="D314" s="20"/>
      <c r="E314" s="20" t="s">
        <v>72</v>
      </c>
      <c r="F314" s="13" t="s">
        <v>14</v>
      </c>
      <c r="G314" s="211"/>
      <c r="H314" s="11" t="s">
        <v>68</v>
      </c>
      <c r="I314" s="204"/>
      <c r="J314" s="23"/>
      <c r="K314" s="51"/>
    </row>
    <row r="315" spans="1:11" ht="21" customHeight="1" thickTop="1" x14ac:dyDescent="0.3">
      <c r="A315" s="52"/>
      <c r="B315" s="40"/>
      <c r="C315" s="25"/>
      <c r="D315" s="26"/>
      <c r="E315" s="26"/>
      <c r="F315" s="26"/>
      <c r="G315" s="26"/>
      <c r="H315" s="27"/>
      <c r="I315" s="26"/>
      <c r="J315" s="28"/>
      <c r="K315" s="53"/>
    </row>
    <row r="316" spans="1:11" ht="21" customHeight="1" x14ac:dyDescent="0.35">
      <c r="A316" s="188">
        <v>40</v>
      </c>
      <c r="B316" s="4">
        <v>45008</v>
      </c>
      <c r="C316" s="5" t="s">
        <v>35</v>
      </c>
      <c r="D316" s="46" t="s">
        <v>1323</v>
      </c>
      <c r="E316" s="9" t="s">
        <v>317</v>
      </c>
      <c r="F316" s="13"/>
      <c r="G316" s="205" t="s">
        <v>32</v>
      </c>
      <c r="H316" s="11"/>
      <c r="I316" s="203" t="s">
        <v>18</v>
      </c>
      <c r="J316" s="17">
        <v>37907</v>
      </c>
      <c r="K316" s="50">
        <f>SUM(K308,J316)</f>
        <v>947382</v>
      </c>
    </row>
    <row r="317" spans="1:11" ht="21" customHeight="1" x14ac:dyDescent="0.3">
      <c r="A317" s="189"/>
      <c r="B317" s="7"/>
      <c r="C317" s="8"/>
      <c r="D317" s="46" t="s">
        <v>778</v>
      </c>
      <c r="E317" s="9" t="s">
        <v>21</v>
      </c>
      <c r="F317" s="13"/>
      <c r="G317" s="196"/>
      <c r="H317" s="11"/>
      <c r="I317" s="193"/>
      <c r="J317" s="12"/>
      <c r="K317" s="47"/>
    </row>
    <row r="318" spans="1:11" ht="21" customHeight="1" x14ac:dyDescent="0.3">
      <c r="A318" s="189"/>
      <c r="B318" s="7"/>
      <c r="C318" s="8"/>
      <c r="D318" s="7"/>
      <c r="E318" s="9" t="s">
        <v>4</v>
      </c>
      <c r="F318" s="13"/>
      <c r="G318" s="196"/>
      <c r="H318" s="11"/>
      <c r="I318" s="193"/>
      <c r="J318" s="12"/>
      <c r="K318" s="47"/>
    </row>
    <row r="319" spans="1:11" ht="21" customHeight="1" x14ac:dyDescent="0.3">
      <c r="A319" s="189"/>
      <c r="B319" s="7"/>
      <c r="C319" s="8"/>
      <c r="D319" s="9"/>
      <c r="E319" s="9" t="s">
        <v>5</v>
      </c>
      <c r="F319" s="13" t="s">
        <v>14</v>
      </c>
      <c r="G319" s="196"/>
      <c r="H319" s="11" t="s">
        <v>101</v>
      </c>
      <c r="I319" s="193"/>
      <c r="J319" s="12"/>
      <c r="K319" s="47"/>
    </row>
    <row r="320" spans="1:11" ht="21" customHeight="1" x14ac:dyDescent="0.3">
      <c r="A320" s="189"/>
      <c r="B320" s="7"/>
      <c r="C320" s="8"/>
      <c r="D320" s="9"/>
      <c r="E320" s="9" t="s">
        <v>6</v>
      </c>
      <c r="F320" s="13" t="s">
        <v>14</v>
      </c>
      <c r="G320" s="196"/>
      <c r="H320" s="11" t="s">
        <v>44</v>
      </c>
      <c r="I320" s="193"/>
      <c r="J320" s="12"/>
      <c r="K320" s="47"/>
    </row>
    <row r="321" spans="1:11" ht="21" customHeight="1" x14ac:dyDescent="0.3">
      <c r="A321" s="189"/>
      <c r="B321" s="7"/>
      <c r="C321" s="8"/>
      <c r="D321" s="7"/>
      <c r="E321" s="9" t="s">
        <v>7</v>
      </c>
      <c r="F321" s="13" t="s">
        <v>14</v>
      </c>
      <c r="G321" s="196"/>
      <c r="H321" s="11" t="s">
        <v>88</v>
      </c>
      <c r="I321" s="193"/>
      <c r="J321" s="12"/>
      <c r="K321" s="47"/>
    </row>
    <row r="322" spans="1:11" ht="21" customHeight="1" thickBot="1" x14ac:dyDescent="0.35">
      <c r="A322" s="201"/>
      <c r="B322" s="34"/>
      <c r="C322" s="19"/>
      <c r="D322" s="20"/>
      <c r="E322" s="20" t="s">
        <v>72</v>
      </c>
      <c r="F322" s="13" t="s">
        <v>14</v>
      </c>
      <c r="G322" s="211"/>
      <c r="H322" s="11" t="s">
        <v>55</v>
      </c>
      <c r="I322" s="204"/>
      <c r="J322" s="23"/>
      <c r="K322" s="51"/>
    </row>
    <row r="323" spans="1:11" ht="21" customHeight="1" thickTop="1" x14ac:dyDescent="0.3">
      <c r="A323" s="52"/>
      <c r="B323" s="40"/>
      <c r="C323" s="25"/>
      <c r="D323" s="26"/>
      <c r="E323" s="26"/>
      <c r="F323" s="26"/>
      <c r="G323" s="26"/>
      <c r="H323" s="27"/>
      <c r="I323" s="26"/>
      <c r="J323" s="28"/>
      <c r="K323" s="53"/>
    </row>
    <row r="324" spans="1:11" ht="21" customHeight="1" x14ac:dyDescent="0.35">
      <c r="A324" s="188">
        <v>41</v>
      </c>
      <c r="B324" s="4">
        <v>45009</v>
      </c>
      <c r="C324" s="5" t="s">
        <v>104</v>
      </c>
      <c r="D324" s="46" t="s">
        <v>1320</v>
      </c>
      <c r="E324" s="9" t="s">
        <v>317</v>
      </c>
      <c r="F324" s="13"/>
      <c r="G324" s="202" t="s">
        <v>43</v>
      </c>
      <c r="H324" s="11"/>
      <c r="I324" s="203" t="s">
        <v>759</v>
      </c>
      <c r="J324" s="17">
        <v>2774</v>
      </c>
      <c r="K324" s="50">
        <f>SUM(K316,J324)</f>
        <v>950156</v>
      </c>
    </row>
    <row r="325" spans="1:11" ht="21" customHeight="1" x14ac:dyDescent="0.3">
      <c r="A325" s="189"/>
      <c r="B325" s="7"/>
      <c r="C325" s="8"/>
      <c r="D325" s="46" t="s">
        <v>1319</v>
      </c>
      <c r="E325" s="9" t="s">
        <v>21</v>
      </c>
      <c r="F325" s="10" t="s">
        <v>12</v>
      </c>
      <c r="G325" s="214"/>
      <c r="H325" s="11" t="s">
        <v>63</v>
      </c>
      <c r="I325" s="193"/>
      <c r="J325" s="12"/>
      <c r="K325" s="47"/>
    </row>
    <row r="326" spans="1:11" ht="21" customHeight="1" x14ac:dyDescent="0.3">
      <c r="A326" s="189"/>
      <c r="B326" s="7"/>
      <c r="C326" s="8"/>
      <c r="D326" s="7"/>
      <c r="E326" s="9" t="s">
        <v>4</v>
      </c>
      <c r="F326" s="10" t="s">
        <v>12</v>
      </c>
      <c r="G326" s="214"/>
      <c r="H326" s="11" t="s">
        <v>26</v>
      </c>
      <c r="I326" s="193"/>
      <c r="J326" s="12"/>
      <c r="K326" s="47"/>
    </row>
    <row r="327" spans="1:11" ht="21" customHeight="1" x14ac:dyDescent="0.3">
      <c r="A327" s="189"/>
      <c r="B327" s="7"/>
      <c r="C327" s="8"/>
      <c r="D327" s="9"/>
      <c r="E327" s="9" t="s">
        <v>5</v>
      </c>
      <c r="F327" s="10" t="s">
        <v>12</v>
      </c>
      <c r="G327" s="214"/>
      <c r="H327" s="11" t="s">
        <v>28</v>
      </c>
      <c r="I327" s="193"/>
      <c r="J327" s="12"/>
      <c r="K327" s="47"/>
    </row>
    <row r="328" spans="1:11" ht="21" customHeight="1" x14ac:dyDescent="0.3">
      <c r="A328" s="189"/>
      <c r="B328" s="7"/>
      <c r="C328" s="8"/>
      <c r="D328" s="9"/>
      <c r="E328" s="9" t="s">
        <v>6</v>
      </c>
      <c r="F328" s="10" t="s">
        <v>12</v>
      </c>
      <c r="G328" s="214"/>
      <c r="H328" s="11" t="s">
        <v>26</v>
      </c>
      <c r="I328" s="193"/>
      <c r="J328" s="12"/>
      <c r="K328" s="47"/>
    </row>
    <row r="329" spans="1:11" ht="21" customHeight="1" x14ac:dyDescent="0.3">
      <c r="A329" s="189"/>
      <c r="B329" s="7"/>
      <c r="C329" s="8"/>
      <c r="D329" s="7"/>
      <c r="E329" s="9" t="s">
        <v>7</v>
      </c>
      <c r="F329" s="13" t="s">
        <v>14</v>
      </c>
      <c r="G329" s="214"/>
      <c r="H329" s="11" t="s">
        <v>28</v>
      </c>
      <c r="I329" s="193"/>
      <c r="J329" s="12"/>
      <c r="K329" s="47"/>
    </row>
    <row r="330" spans="1:11" ht="21" customHeight="1" thickBot="1" x14ac:dyDescent="0.35">
      <c r="A330" s="201"/>
      <c r="B330" s="34"/>
      <c r="C330" s="19"/>
      <c r="D330" s="20"/>
      <c r="E330" s="20" t="s">
        <v>72</v>
      </c>
      <c r="F330" s="10" t="s">
        <v>12</v>
      </c>
      <c r="G330" s="214"/>
      <c r="H330" s="11" t="s">
        <v>68</v>
      </c>
      <c r="I330" s="204"/>
      <c r="J330" s="23"/>
      <c r="K330" s="51"/>
    </row>
    <row r="331" spans="1:11" ht="21" customHeight="1" thickTop="1" x14ac:dyDescent="0.3">
      <c r="A331" s="52"/>
      <c r="B331" s="40"/>
      <c r="C331" s="25"/>
      <c r="D331" s="26"/>
      <c r="E331" s="26"/>
      <c r="F331" s="26"/>
      <c r="G331" s="26"/>
      <c r="H331" s="27"/>
      <c r="I331" s="26"/>
      <c r="J331" s="28"/>
      <c r="K331" s="53"/>
    </row>
    <row r="332" spans="1:11" ht="21" customHeight="1" x14ac:dyDescent="0.35">
      <c r="A332" s="188">
        <v>42</v>
      </c>
      <c r="B332" s="4">
        <v>45010</v>
      </c>
      <c r="C332" s="5" t="s">
        <v>66</v>
      </c>
      <c r="D332" s="46" t="s">
        <v>1324</v>
      </c>
      <c r="E332" s="9" t="s">
        <v>317</v>
      </c>
      <c r="F332" s="13"/>
      <c r="G332" s="205" t="s">
        <v>32</v>
      </c>
      <c r="H332" s="11"/>
      <c r="I332" s="203" t="s">
        <v>690</v>
      </c>
      <c r="J332" s="17">
        <v>42443</v>
      </c>
      <c r="K332" s="50">
        <f>SUM(K324,J332)</f>
        <v>992599</v>
      </c>
    </row>
    <row r="333" spans="1:11" ht="21" customHeight="1" x14ac:dyDescent="0.3">
      <c r="A333" s="189"/>
      <c r="B333" s="7"/>
      <c r="C333" s="8"/>
      <c r="D333" s="46" t="s">
        <v>1319</v>
      </c>
      <c r="E333" s="9" t="s">
        <v>21</v>
      </c>
      <c r="F333" s="10"/>
      <c r="G333" s="196"/>
      <c r="H333" s="11"/>
      <c r="I333" s="193"/>
      <c r="J333" s="12"/>
      <c r="K333" s="47"/>
    </row>
    <row r="334" spans="1:11" ht="21" customHeight="1" x14ac:dyDescent="0.3">
      <c r="A334" s="189"/>
      <c r="B334" s="7"/>
      <c r="C334" s="8"/>
      <c r="D334" s="7"/>
      <c r="E334" s="9" t="s">
        <v>4</v>
      </c>
      <c r="F334" s="13" t="s">
        <v>14</v>
      </c>
      <c r="G334" s="196"/>
      <c r="H334" s="11" t="s">
        <v>1325</v>
      </c>
      <c r="I334" s="193"/>
      <c r="J334" s="12"/>
      <c r="K334" s="47"/>
    </row>
    <row r="335" spans="1:11" ht="21" customHeight="1" x14ac:dyDescent="0.3">
      <c r="A335" s="189"/>
      <c r="B335" s="7"/>
      <c r="C335" s="8"/>
      <c r="D335" s="9"/>
      <c r="E335" s="9" t="s">
        <v>5</v>
      </c>
      <c r="F335" s="13" t="s">
        <v>14</v>
      </c>
      <c r="G335" s="196"/>
      <c r="H335" s="11" t="s">
        <v>1326</v>
      </c>
      <c r="I335" s="193"/>
      <c r="J335" s="12"/>
      <c r="K335" s="47"/>
    </row>
    <row r="336" spans="1:11" ht="21" customHeight="1" x14ac:dyDescent="0.3">
      <c r="A336" s="189"/>
      <c r="B336" s="7"/>
      <c r="C336" s="8"/>
      <c r="D336" s="9"/>
      <c r="E336" s="9" t="s">
        <v>6</v>
      </c>
      <c r="F336" s="13" t="s">
        <v>14</v>
      </c>
      <c r="G336" s="196"/>
      <c r="H336" s="11" t="s">
        <v>13</v>
      </c>
      <c r="I336" s="193"/>
      <c r="J336" s="12"/>
      <c r="K336" s="47"/>
    </row>
    <row r="337" spans="1:11" ht="21" customHeight="1" x14ac:dyDescent="0.3">
      <c r="A337" s="189"/>
      <c r="B337" s="7"/>
      <c r="C337" s="8"/>
      <c r="D337" s="7"/>
      <c r="E337" s="9" t="s">
        <v>7</v>
      </c>
      <c r="F337" s="10" t="s">
        <v>12</v>
      </c>
      <c r="G337" s="196"/>
      <c r="H337" s="11" t="s">
        <v>142</v>
      </c>
      <c r="I337" s="193"/>
      <c r="J337" s="12"/>
      <c r="K337" s="47"/>
    </row>
    <row r="338" spans="1:11" ht="21" customHeight="1" thickBot="1" x14ac:dyDescent="0.35">
      <c r="A338" s="201"/>
      <c r="B338" s="34"/>
      <c r="C338" s="19"/>
      <c r="D338" s="20"/>
      <c r="E338" s="20" t="s">
        <v>72</v>
      </c>
      <c r="F338" s="13" t="s">
        <v>14</v>
      </c>
      <c r="G338" s="211"/>
      <c r="H338" s="11" t="s">
        <v>68</v>
      </c>
      <c r="I338" s="204"/>
      <c r="J338" s="23"/>
      <c r="K338" s="51"/>
    </row>
    <row r="339" spans="1:11" ht="21" customHeight="1" thickTop="1" x14ac:dyDescent="0.3">
      <c r="A339" s="52"/>
      <c r="B339" s="40"/>
      <c r="C339" s="25"/>
      <c r="D339" s="26"/>
      <c r="E339" s="26"/>
      <c r="F339" s="26"/>
      <c r="G339" s="26"/>
      <c r="H339" s="27"/>
      <c r="I339" s="26"/>
      <c r="J339" s="28"/>
      <c r="K339" s="53"/>
    </row>
    <row r="340" spans="1:11" ht="21" customHeight="1" x14ac:dyDescent="0.35">
      <c r="A340" s="188">
        <v>43</v>
      </c>
      <c r="B340" s="4">
        <v>45011</v>
      </c>
      <c r="C340" s="5" t="s">
        <v>35</v>
      </c>
      <c r="D340" s="46" t="s">
        <v>1327</v>
      </c>
      <c r="E340" s="9" t="s">
        <v>317</v>
      </c>
      <c r="F340" s="13" t="s">
        <v>14</v>
      </c>
      <c r="G340" s="205" t="s">
        <v>32</v>
      </c>
      <c r="H340" s="11" t="s">
        <v>17</v>
      </c>
      <c r="I340" s="203" t="s">
        <v>119</v>
      </c>
      <c r="J340" s="17">
        <v>41556</v>
      </c>
      <c r="K340" s="50">
        <f>SUM(K332,J340)</f>
        <v>1034155</v>
      </c>
    </row>
    <row r="341" spans="1:11" ht="21" customHeight="1" x14ac:dyDescent="0.3">
      <c r="A341" s="189"/>
      <c r="B341" s="7"/>
      <c r="C341" s="8"/>
      <c r="D341" s="46" t="s">
        <v>656</v>
      </c>
      <c r="E341" s="9" t="s">
        <v>21</v>
      </c>
      <c r="F341" s="13" t="s">
        <v>14</v>
      </c>
      <c r="G341" s="196"/>
      <c r="H341" s="11" t="s">
        <v>25</v>
      </c>
      <c r="I341" s="193"/>
      <c r="J341" s="12"/>
      <c r="K341" s="47"/>
    </row>
    <row r="342" spans="1:11" ht="21" customHeight="1" x14ac:dyDescent="0.3">
      <c r="A342" s="189"/>
      <c r="B342" s="7"/>
      <c r="C342" s="8"/>
      <c r="D342" s="7"/>
      <c r="E342" s="9" t="s">
        <v>4</v>
      </c>
      <c r="F342" s="13" t="s">
        <v>14</v>
      </c>
      <c r="G342" s="196"/>
      <c r="H342" s="11" t="s">
        <v>142</v>
      </c>
      <c r="I342" s="193"/>
      <c r="J342" s="12"/>
      <c r="K342" s="47"/>
    </row>
    <row r="343" spans="1:11" ht="21" customHeight="1" x14ac:dyDescent="0.3">
      <c r="A343" s="189"/>
      <c r="B343" s="7"/>
      <c r="C343" s="8"/>
      <c r="D343" s="9"/>
      <c r="E343" s="9" t="s">
        <v>5</v>
      </c>
      <c r="F343" s="10" t="s">
        <v>12</v>
      </c>
      <c r="G343" s="196"/>
      <c r="H343" s="11" t="s">
        <v>13</v>
      </c>
      <c r="I343" s="193"/>
      <c r="J343" s="12"/>
      <c r="K343" s="47"/>
    </row>
    <row r="344" spans="1:11" ht="21" customHeight="1" x14ac:dyDescent="0.3">
      <c r="A344" s="189"/>
      <c r="B344" s="7"/>
      <c r="C344" s="8"/>
      <c r="D344" s="9"/>
      <c r="E344" s="9" t="s">
        <v>6</v>
      </c>
      <c r="F344" s="13" t="s">
        <v>14</v>
      </c>
      <c r="G344" s="196"/>
      <c r="H344" s="11" t="s">
        <v>142</v>
      </c>
      <c r="I344" s="193"/>
      <c r="J344" s="12"/>
      <c r="K344" s="47"/>
    </row>
    <row r="345" spans="1:11" ht="21" customHeight="1" x14ac:dyDescent="0.3">
      <c r="A345" s="189"/>
      <c r="B345" s="7"/>
      <c r="C345" s="8"/>
      <c r="D345" s="7"/>
      <c r="E345" s="9" t="s">
        <v>7</v>
      </c>
      <c r="F345" s="13" t="s">
        <v>14</v>
      </c>
      <c r="G345" s="196"/>
      <c r="H345" s="11" t="s">
        <v>27</v>
      </c>
      <c r="I345" s="193"/>
      <c r="J345" s="12"/>
      <c r="K345" s="47"/>
    </row>
    <row r="346" spans="1:11" ht="21" customHeight="1" thickBot="1" x14ac:dyDescent="0.35">
      <c r="A346" s="201"/>
      <c r="B346" s="34"/>
      <c r="C346" s="19"/>
      <c r="D346" s="20"/>
      <c r="E346" s="20" t="s">
        <v>72</v>
      </c>
      <c r="F346" s="10" t="s">
        <v>12</v>
      </c>
      <c r="G346" s="211"/>
      <c r="H346" s="11" t="s">
        <v>55</v>
      </c>
      <c r="I346" s="204"/>
      <c r="J346" s="23"/>
      <c r="K346" s="51"/>
    </row>
    <row r="347" spans="1:11" ht="21" customHeight="1" thickTop="1" x14ac:dyDescent="0.3">
      <c r="A347" s="52"/>
      <c r="B347" s="40"/>
      <c r="C347" s="25"/>
      <c r="D347" s="26"/>
      <c r="E347" s="26"/>
      <c r="F347" s="26"/>
      <c r="G347" s="26"/>
      <c r="H347" s="27"/>
      <c r="I347" s="26"/>
      <c r="J347" s="28"/>
      <c r="K347" s="53"/>
    </row>
    <row r="348" spans="1:11" ht="21" customHeight="1" x14ac:dyDescent="0.35">
      <c r="A348" s="188">
        <v>44</v>
      </c>
      <c r="B348" s="4">
        <v>45011</v>
      </c>
      <c r="C348" s="5" t="s">
        <v>23</v>
      </c>
      <c r="D348" s="46" t="s">
        <v>1328</v>
      </c>
      <c r="E348" s="9" t="s">
        <v>317</v>
      </c>
      <c r="F348" s="13"/>
      <c r="G348" s="205" t="s">
        <v>32</v>
      </c>
      <c r="H348" s="11"/>
      <c r="I348" s="203" t="s">
        <v>119</v>
      </c>
      <c r="J348" s="17">
        <v>41730</v>
      </c>
      <c r="K348" s="50">
        <f>SUM(K340,J348)</f>
        <v>1075885</v>
      </c>
    </row>
    <row r="349" spans="1:11" ht="21" customHeight="1" x14ac:dyDescent="0.3">
      <c r="A349" s="189"/>
      <c r="B349" s="7"/>
      <c r="C349" s="8"/>
      <c r="D349" s="46" t="s">
        <v>1329</v>
      </c>
      <c r="E349" s="9" t="s">
        <v>21</v>
      </c>
      <c r="F349" s="13" t="s">
        <v>14</v>
      </c>
      <c r="G349" s="196"/>
      <c r="H349" s="11" t="s">
        <v>29</v>
      </c>
      <c r="I349" s="193"/>
      <c r="J349" s="12"/>
      <c r="K349" s="47"/>
    </row>
    <row r="350" spans="1:11" ht="21" customHeight="1" x14ac:dyDescent="0.3">
      <c r="A350" s="189"/>
      <c r="B350" s="7"/>
      <c r="C350" s="8"/>
      <c r="D350" s="7"/>
      <c r="E350" s="9" t="s">
        <v>4</v>
      </c>
      <c r="F350" s="13" t="s">
        <v>14</v>
      </c>
      <c r="G350" s="196"/>
      <c r="H350" s="11" t="s">
        <v>93</v>
      </c>
      <c r="I350" s="193"/>
      <c r="J350" s="12"/>
      <c r="K350" s="47"/>
    </row>
    <row r="351" spans="1:11" ht="21" customHeight="1" x14ac:dyDescent="0.3">
      <c r="A351" s="189"/>
      <c r="B351" s="7"/>
      <c r="C351" s="8"/>
      <c r="D351" s="9"/>
      <c r="E351" s="9" t="s">
        <v>5</v>
      </c>
      <c r="F351" s="13" t="s">
        <v>14</v>
      </c>
      <c r="G351" s="196"/>
      <c r="H351" s="11" t="s">
        <v>17</v>
      </c>
      <c r="I351" s="193"/>
      <c r="J351" s="12"/>
      <c r="K351" s="47"/>
    </row>
    <row r="352" spans="1:11" ht="21" customHeight="1" x14ac:dyDescent="0.3">
      <c r="A352" s="189"/>
      <c r="B352" s="7"/>
      <c r="C352" s="8"/>
      <c r="D352" s="9"/>
      <c r="E352" s="9" t="s">
        <v>6</v>
      </c>
      <c r="F352" s="13" t="s">
        <v>14</v>
      </c>
      <c r="G352" s="196"/>
      <c r="H352" s="11" t="s">
        <v>45</v>
      </c>
      <c r="I352" s="193"/>
      <c r="J352" s="12"/>
      <c r="K352" s="47"/>
    </row>
    <row r="353" spans="1:11" ht="21" customHeight="1" x14ac:dyDescent="0.3">
      <c r="A353" s="189"/>
      <c r="B353" s="7"/>
      <c r="C353" s="8"/>
      <c r="D353" s="7"/>
      <c r="E353" s="9" t="s">
        <v>7</v>
      </c>
      <c r="F353" s="10" t="s">
        <v>12</v>
      </c>
      <c r="G353" s="196"/>
      <c r="H353" s="11" t="s">
        <v>17</v>
      </c>
      <c r="I353" s="193"/>
      <c r="J353" s="12"/>
      <c r="K353" s="47"/>
    </row>
    <row r="354" spans="1:11" ht="21" customHeight="1" thickBot="1" x14ac:dyDescent="0.35">
      <c r="A354" s="201"/>
      <c r="B354" s="34"/>
      <c r="C354" s="19"/>
      <c r="D354" s="20"/>
      <c r="E354" s="20" t="s">
        <v>72</v>
      </c>
      <c r="F354" s="13" t="s">
        <v>14</v>
      </c>
      <c r="G354" s="211"/>
      <c r="H354" s="11" t="s">
        <v>68</v>
      </c>
      <c r="I354" s="204"/>
      <c r="J354" s="23"/>
      <c r="K354" s="51"/>
    </row>
    <row r="355" spans="1:11" ht="21" customHeight="1" thickTop="1" x14ac:dyDescent="0.3">
      <c r="A355" s="52"/>
      <c r="B355" s="40"/>
      <c r="C355" s="25"/>
      <c r="D355" s="26"/>
      <c r="E355" s="26"/>
      <c r="F355" s="26"/>
      <c r="G355" s="26"/>
      <c r="H355" s="27"/>
      <c r="I355" s="26"/>
      <c r="J355" s="28"/>
      <c r="K355" s="53"/>
    </row>
    <row r="356" spans="1:11" ht="21" customHeight="1" x14ac:dyDescent="0.35">
      <c r="A356" s="188">
        <v>45</v>
      </c>
      <c r="B356" s="4">
        <v>45012</v>
      </c>
      <c r="C356" s="5" t="s">
        <v>35</v>
      </c>
      <c r="D356" s="46" t="s">
        <v>1330</v>
      </c>
      <c r="E356" s="9" t="s">
        <v>317</v>
      </c>
      <c r="F356" s="13"/>
      <c r="G356" s="205" t="s">
        <v>32</v>
      </c>
      <c r="H356" s="11"/>
      <c r="I356" s="203" t="s">
        <v>690</v>
      </c>
      <c r="J356" s="17">
        <v>35142</v>
      </c>
      <c r="K356" s="50">
        <f>SUM(K348,J356)</f>
        <v>1111027</v>
      </c>
    </row>
    <row r="357" spans="1:11" ht="21" customHeight="1" x14ac:dyDescent="0.3">
      <c r="A357" s="189"/>
      <c r="B357" s="7"/>
      <c r="C357" s="8"/>
      <c r="D357" s="46" t="s">
        <v>1331</v>
      </c>
      <c r="E357" s="9" t="s">
        <v>21</v>
      </c>
      <c r="F357" s="13" t="s">
        <v>14</v>
      </c>
      <c r="G357" s="196"/>
      <c r="H357" s="11" t="s">
        <v>33</v>
      </c>
      <c r="I357" s="193"/>
      <c r="J357" s="12"/>
      <c r="K357" s="47"/>
    </row>
    <row r="358" spans="1:11" ht="21" customHeight="1" x14ac:dyDescent="0.3">
      <c r="A358" s="189"/>
      <c r="B358" s="7"/>
      <c r="C358" s="8"/>
      <c r="D358" s="7"/>
      <c r="E358" s="9" t="s">
        <v>4</v>
      </c>
      <c r="F358" s="10" t="s">
        <v>12</v>
      </c>
      <c r="G358" s="196"/>
      <c r="H358" s="11" t="s">
        <v>144</v>
      </c>
      <c r="I358" s="193"/>
      <c r="J358" s="12"/>
      <c r="K358" s="47"/>
    </row>
    <row r="359" spans="1:11" ht="21" customHeight="1" x14ac:dyDescent="0.3">
      <c r="A359" s="189"/>
      <c r="B359" s="7"/>
      <c r="C359" s="8"/>
      <c r="D359" s="9"/>
      <c r="E359" s="9" t="s">
        <v>5</v>
      </c>
      <c r="F359" s="13" t="s">
        <v>14</v>
      </c>
      <c r="G359" s="196"/>
      <c r="H359" s="11" t="s">
        <v>101</v>
      </c>
      <c r="I359" s="193"/>
      <c r="J359" s="12"/>
      <c r="K359" s="47"/>
    </row>
    <row r="360" spans="1:11" ht="21" customHeight="1" x14ac:dyDescent="0.3">
      <c r="A360" s="189"/>
      <c r="B360" s="7"/>
      <c r="C360" s="8"/>
      <c r="D360" s="9"/>
      <c r="E360" s="9" t="s">
        <v>6</v>
      </c>
      <c r="F360" s="13" t="s">
        <v>14</v>
      </c>
      <c r="G360" s="196"/>
      <c r="H360" s="11" t="s">
        <v>27</v>
      </c>
      <c r="I360" s="193"/>
      <c r="J360" s="12"/>
      <c r="K360" s="47"/>
    </row>
    <row r="361" spans="1:11" ht="21" customHeight="1" x14ac:dyDescent="0.3">
      <c r="A361" s="189"/>
      <c r="B361" s="7"/>
      <c r="C361" s="8"/>
      <c r="D361" s="7"/>
      <c r="E361" s="9" t="s">
        <v>7</v>
      </c>
      <c r="F361" s="13" t="s">
        <v>14</v>
      </c>
      <c r="G361" s="196"/>
      <c r="H361" s="11" t="s">
        <v>88</v>
      </c>
      <c r="I361" s="193"/>
      <c r="J361" s="12"/>
      <c r="K361" s="47"/>
    </row>
    <row r="362" spans="1:11" ht="21" customHeight="1" thickBot="1" x14ac:dyDescent="0.35">
      <c r="A362" s="201"/>
      <c r="B362" s="34"/>
      <c r="C362" s="19"/>
      <c r="D362" s="20"/>
      <c r="E362" s="20" t="s">
        <v>72</v>
      </c>
      <c r="F362" s="10" t="s">
        <v>12</v>
      </c>
      <c r="G362" s="211"/>
      <c r="H362" s="11" t="s">
        <v>68</v>
      </c>
      <c r="I362" s="204"/>
      <c r="J362" s="23"/>
      <c r="K362" s="51"/>
    </row>
    <row r="363" spans="1:11" ht="21" customHeight="1" thickTop="1" x14ac:dyDescent="0.3">
      <c r="A363" s="52"/>
      <c r="B363" s="40"/>
      <c r="C363" s="25"/>
      <c r="D363" s="26"/>
      <c r="E363" s="26"/>
      <c r="F363" s="26"/>
      <c r="G363" s="26"/>
      <c r="H363" s="27"/>
      <c r="I363" s="26"/>
      <c r="J363" s="28"/>
      <c r="K363" s="53"/>
    </row>
    <row r="364" spans="1:11" ht="21" customHeight="1" x14ac:dyDescent="0.35">
      <c r="A364" s="188">
        <v>46</v>
      </c>
      <c r="B364" s="4">
        <v>45013</v>
      </c>
      <c r="C364" s="5" t="s">
        <v>23</v>
      </c>
      <c r="D364" s="46" t="s">
        <v>1332</v>
      </c>
      <c r="E364" s="9" t="s">
        <v>317</v>
      </c>
      <c r="F364" s="13"/>
      <c r="G364" s="202" t="s">
        <v>43</v>
      </c>
      <c r="H364" s="11"/>
      <c r="I364" s="203" t="s">
        <v>1334</v>
      </c>
      <c r="J364" s="17">
        <v>3162</v>
      </c>
      <c r="K364" s="50">
        <f>SUM(K356,J364)</f>
        <v>1114189</v>
      </c>
    </row>
    <row r="365" spans="1:11" ht="21" customHeight="1" x14ac:dyDescent="0.3">
      <c r="A365" s="189"/>
      <c r="B365" s="7"/>
      <c r="C365" s="8"/>
      <c r="D365" s="46" t="s">
        <v>1333</v>
      </c>
      <c r="E365" s="9" t="s">
        <v>21</v>
      </c>
      <c r="F365" s="13"/>
      <c r="G365" s="214"/>
      <c r="H365" s="11"/>
      <c r="I365" s="193"/>
      <c r="J365" s="12"/>
      <c r="K365" s="47"/>
    </row>
    <row r="366" spans="1:11" ht="21" customHeight="1" x14ac:dyDescent="0.3">
      <c r="A366" s="189"/>
      <c r="B366" s="7"/>
      <c r="C366" s="8"/>
      <c r="D366" s="7"/>
      <c r="E366" s="9" t="s">
        <v>4</v>
      </c>
      <c r="F366" s="10" t="s">
        <v>12</v>
      </c>
      <c r="G366" s="214"/>
      <c r="H366" s="11" t="s">
        <v>56</v>
      </c>
      <c r="I366" s="193"/>
      <c r="J366" s="12"/>
      <c r="K366" s="47"/>
    </row>
    <row r="367" spans="1:11" ht="21" customHeight="1" x14ac:dyDescent="0.3">
      <c r="A367" s="189"/>
      <c r="B367" s="7"/>
      <c r="C367" s="8"/>
      <c r="D367" s="9"/>
      <c r="E367" s="9" t="s">
        <v>5</v>
      </c>
      <c r="F367" s="10" t="s">
        <v>12</v>
      </c>
      <c r="G367" s="214"/>
      <c r="H367" s="11" t="s">
        <v>55</v>
      </c>
      <c r="I367" s="193"/>
      <c r="J367" s="12"/>
      <c r="K367" s="47"/>
    </row>
    <row r="368" spans="1:11" ht="21" customHeight="1" x14ac:dyDescent="0.3">
      <c r="A368" s="189"/>
      <c r="B368" s="7"/>
      <c r="C368" s="8"/>
      <c r="D368" s="9"/>
      <c r="E368" s="9" t="s">
        <v>6</v>
      </c>
      <c r="F368" s="10" t="s">
        <v>12</v>
      </c>
      <c r="G368" s="214"/>
      <c r="H368" s="11" t="s">
        <v>144</v>
      </c>
      <c r="I368" s="193"/>
      <c r="J368" s="12"/>
      <c r="K368" s="47"/>
    </row>
    <row r="369" spans="1:11" ht="21" customHeight="1" x14ac:dyDescent="0.3">
      <c r="A369" s="189"/>
      <c r="B369" s="7"/>
      <c r="C369" s="8"/>
      <c r="D369" s="7"/>
      <c r="E369" s="9" t="s">
        <v>7</v>
      </c>
      <c r="F369" s="10" t="s">
        <v>12</v>
      </c>
      <c r="G369" s="214"/>
      <c r="H369" s="11" t="s">
        <v>55</v>
      </c>
      <c r="I369" s="193"/>
      <c r="J369" s="12"/>
      <c r="K369" s="47"/>
    </row>
    <row r="370" spans="1:11" ht="21" customHeight="1" thickBot="1" x14ac:dyDescent="0.35">
      <c r="A370" s="201"/>
      <c r="B370" s="34"/>
      <c r="C370" s="19"/>
      <c r="D370" s="20"/>
      <c r="E370" s="20" t="s">
        <v>72</v>
      </c>
      <c r="F370" s="13" t="s">
        <v>14</v>
      </c>
      <c r="G370" s="214"/>
      <c r="H370" s="11" t="s">
        <v>68</v>
      </c>
      <c r="I370" s="204"/>
      <c r="J370" s="23"/>
      <c r="K370" s="51"/>
    </row>
    <row r="371" spans="1:11" ht="21" customHeight="1" thickTop="1" x14ac:dyDescent="0.3">
      <c r="A371" s="52"/>
      <c r="B371" s="40"/>
      <c r="C371" s="25"/>
      <c r="D371" s="26"/>
      <c r="E371" s="26"/>
      <c r="F371" s="26"/>
      <c r="G371" s="26"/>
      <c r="H371" s="27"/>
      <c r="I371" s="26"/>
      <c r="J371" s="28"/>
      <c r="K371" s="53"/>
    </row>
    <row r="372" spans="1:11" ht="21" customHeight="1" x14ac:dyDescent="0.35">
      <c r="A372" s="188">
        <v>47</v>
      </c>
      <c r="B372" s="4">
        <v>45013</v>
      </c>
      <c r="C372" s="5" t="s">
        <v>20</v>
      </c>
      <c r="D372" s="46" t="s">
        <v>1335</v>
      </c>
      <c r="E372" s="9" t="s">
        <v>317</v>
      </c>
      <c r="F372" s="13"/>
      <c r="G372" s="205" t="s">
        <v>32</v>
      </c>
      <c r="H372" s="11"/>
      <c r="I372" s="203" t="s">
        <v>759</v>
      </c>
      <c r="J372" s="17">
        <v>34220</v>
      </c>
      <c r="K372" s="50">
        <f>SUM(K364,J372)</f>
        <v>1148409</v>
      </c>
    </row>
    <row r="373" spans="1:11" ht="21" customHeight="1" x14ac:dyDescent="0.3">
      <c r="A373" s="189"/>
      <c r="B373" s="7"/>
      <c r="C373" s="8"/>
      <c r="D373" s="46" t="s">
        <v>89</v>
      </c>
      <c r="E373" s="9" t="s">
        <v>21</v>
      </c>
      <c r="F373" s="13" t="s">
        <v>14</v>
      </c>
      <c r="G373" s="196"/>
      <c r="H373" s="11" t="s">
        <v>26</v>
      </c>
      <c r="I373" s="193"/>
      <c r="J373" s="12"/>
      <c r="K373" s="47"/>
    </row>
    <row r="374" spans="1:11" ht="21" customHeight="1" x14ac:dyDescent="0.3">
      <c r="A374" s="189"/>
      <c r="B374" s="7"/>
      <c r="C374" s="8"/>
      <c r="D374" s="7"/>
      <c r="E374" s="9" t="s">
        <v>4</v>
      </c>
      <c r="F374" s="13" t="s">
        <v>14</v>
      </c>
      <c r="G374" s="196"/>
      <c r="H374" s="11" t="s">
        <v>47</v>
      </c>
      <c r="I374" s="193"/>
      <c r="J374" s="12"/>
      <c r="K374" s="47"/>
    </row>
    <row r="375" spans="1:11" ht="21" customHeight="1" x14ac:dyDescent="0.3">
      <c r="A375" s="189"/>
      <c r="B375" s="7"/>
      <c r="C375" s="8"/>
      <c r="D375" s="9"/>
      <c r="E375" s="9" t="s">
        <v>5</v>
      </c>
      <c r="F375" s="13" t="s">
        <v>14</v>
      </c>
      <c r="G375" s="196"/>
      <c r="H375" s="11" t="s">
        <v>47</v>
      </c>
      <c r="I375" s="193"/>
      <c r="J375" s="12"/>
      <c r="K375" s="47"/>
    </row>
    <row r="376" spans="1:11" ht="21" customHeight="1" x14ac:dyDescent="0.3">
      <c r="A376" s="189"/>
      <c r="B376" s="7"/>
      <c r="C376" s="8"/>
      <c r="D376" s="9"/>
      <c r="E376" s="9" t="s">
        <v>6</v>
      </c>
      <c r="F376" s="10" t="s">
        <v>12</v>
      </c>
      <c r="G376" s="196"/>
      <c r="H376" s="11" t="s">
        <v>45</v>
      </c>
      <c r="I376" s="193"/>
      <c r="J376" s="12"/>
      <c r="K376" s="47"/>
    </row>
    <row r="377" spans="1:11" ht="21" customHeight="1" x14ac:dyDescent="0.3">
      <c r="A377" s="189"/>
      <c r="B377" s="7"/>
      <c r="C377" s="8"/>
      <c r="D377" s="7"/>
      <c r="E377" s="9" t="s">
        <v>7</v>
      </c>
      <c r="F377" s="13" t="s">
        <v>14</v>
      </c>
      <c r="G377" s="196"/>
      <c r="H377" s="11" t="s">
        <v>45</v>
      </c>
      <c r="I377" s="193"/>
      <c r="J377" s="12"/>
      <c r="K377" s="47"/>
    </row>
    <row r="378" spans="1:11" ht="21" customHeight="1" thickBot="1" x14ac:dyDescent="0.35">
      <c r="A378" s="201"/>
      <c r="B378" s="34"/>
      <c r="C378" s="19"/>
      <c r="D378" s="20"/>
      <c r="E378" s="20" t="s">
        <v>72</v>
      </c>
      <c r="F378" s="10" t="s">
        <v>12</v>
      </c>
      <c r="G378" s="211"/>
      <c r="H378" s="11" t="s">
        <v>68</v>
      </c>
      <c r="I378" s="204"/>
      <c r="J378" s="23"/>
      <c r="K378" s="51"/>
    </row>
    <row r="379" spans="1:11" ht="21" customHeight="1" thickTop="1" x14ac:dyDescent="0.3">
      <c r="A379" s="52"/>
      <c r="B379" s="40"/>
      <c r="C379" s="25"/>
      <c r="D379" s="26"/>
      <c r="E379" s="26"/>
      <c r="F379" s="26"/>
      <c r="G379" s="26"/>
      <c r="H379" s="27"/>
      <c r="I379" s="26"/>
      <c r="J379" s="28"/>
      <c r="K379" s="53"/>
    </row>
    <row r="380" spans="1:11" ht="21" customHeight="1" x14ac:dyDescent="0.35">
      <c r="A380" s="188">
        <v>48</v>
      </c>
      <c r="B380" s="4">
        <v>45014</v>
      </c>
      <c r="C380" s="5" t="s">
        <v>23</v>
      </c>
      <c r="D380" s="46" t="s">
        <v>1336</v>
      </c>
      <c r="E380" s="9" t="s">
        <v>317</v>
      </c>
      <c r="F380" s="13"/>
      <c r="G380" s="205" t="s">
        <v>32</v>
      </c>
      <c r="H380" s="11"/>
      <c r="I380" s="203" t="s">
        <v>690</v>
      </c>
      <c r="J380" s="17">
        <v>26316</v>
      </c>
      <c r="K380" s="50">
        <f>SUM(K372,J380)</f>
        <v>1174725</v>
      </c>
    </row>
    <row r="381" spans="1:11" ht="21" customHeight="1" x14ac:dyDescent="0.3">
      <c r="A381" s="189"/>
      <c r="B381" s="7"/>
      <c r="C381" s="8"/>
      <c r="D381" s="46" t="s">
        <v>1337</v>
      </c>
      <c r="E381" s="9" t="s">
        <v>21</v>
      </c>
      <c r="F381" s="13" t="s">
        <v>14</v>
      </c>
      <c r="G381" s="196"/>
      <c r="H381" s="11" t="s">
        <v>47</v>
      </c>
      <c r="I381" s="193"/>
      <c r="J381" s="12"/>
      <c r="K381" s="47"/>
    </row>
    <row r="382" spans="1:11" ht="21" customHeight="1" x14ac:dyDescent="0.3">
      <c r="A382" s="189"/>
      <c r="B382" s="7"/>
      <c r="C382" s="8"/>
      <c r="D382" s="7"/>
      <c r="E382" s="9" t="s">
        <v>4</v>
      </c>
      <c r="F382" s="10" t="s">
        <v>12</v>
      </c>
      <c r="G382" s="196"/>
      <c r="H382" s="11" t="s">
        <v>25</v>
      </c>
      <c r="I382" s="193"/>
      <c r="J382" s="12"/>
      <c r="K382" s="47"/>
    </row>
    <row r="383" spans="1:11" ht="21" customHeight="1" x14ac:dyDescent="0.3">
      <c r="A383" s="189"/>
      <c r="B383" s="7"/>
      <c r="C383" s="8"/>
      <c r="D383" s="9"/>
      <c r="E383" s="9" t="s">
        <v>5</v>
      </c>
      <c r="F383" s="10" t="s">
        <v>12</v>
      </c>
      <c r="G383" s="196"/>
      <c r="H383" s="11" t="s">
        <v>63</v>
      </c>
      <c r="I383" s="193"/>
      <c r="J383" s="12"/>
      <c r="K383" s="47"/>
    </row>
    <row r="384" spans="1:11" ht="21" customHeight="1" x14ac:dyDescent="0.3">
      <c r="A384" s="189"/>
      <c r="B384" s="7"/>
      <c r="C384" s="8"/>
      <c r="D384" s="9"/>
      <c r="E384" s="9" t="s">
        <v>6</v>
      </c>
      <c r="F384" s="13" t="s">
        <v>14</v>
      </c>
      <c r="G384" s="196"/>
      <c r="H384" s="11" t="s">
        <v>25</v>
      </c>
      <c r="I384" s="193"/>
      <c r="J384" s="12"/>
      <c r="K384" s="47"/>
    </row>
    <row r="385" spans="1:11" ht="21" customHeight="1" x14ac:dyDescent="0.3">
      <c r="A385" s="189"/>
      <c r="B385" s="7"/>
      <c r="C385" s="8"/>
      <c r="D385" s="7"/>
      <c r="E385" s="9" t="s">
        <v>7</v>
      </c>
      <c r="F385" s="13" t="s">
        <v>14</v>
      </c>
      <c r="G385" s="196"/>
      <c r="H385" s="11" t="s">
        <v>47</v>
      </c>
      <c r="I385" s="193"/>
      <c r="J385" s="12"/>
      <c r="K385" s="47"/>
    </row>
    <row r="386" spans="1:11" ht="21" customHeight="1" thickBot="1" x14ac:dyDescent="0.35">
      <c r="A386" s="201"/>
      <c r="B386" s="34"/>
      <c r="C386" s="19"/>
      <c r="D386" s="20"/>
      <c r="E386" s="20" t="s">
        <v>72</v>
      </c>
      <c r="F386" s="13" t="s">
        <v>14</v>
      </c>
      <c r="G386" s="211"/>
      <c r="H386" s="11" t="s">
        <v>68</v>
      </c>
      <c r="I386" s="204"/>
      <c r="J386" s="23"/>
      <c r="K386" s="51"/>
    </row>
    <row r="387" spans="1:11" ht="21" customHeight="1" thickTop="1" x14ac:dyDescent="0.3">
      <c r="A387" s="52"/>
      <c r="B387" s="40"/>
      <c r="C387" s="25"/>
      <c r="D387" s="26"/>
      <c r="E387" s="26"/>
      <c r="F387" s="26"/>
      <c r="G387" s="26"/>
      <c r="H387" s="27"/>
      <c r="I387" s="26"/>
      <c r="J387" s="28"/>
      <c r="K387" s="53"/>
    </row>
    <row r="388" spans="1:11" ht="21" customHeight="1" x14ac:dyDescent="0.35">
      <c r="A388" s="188">
        <v>49</v>
      </c>
      <c r="B388" s="4">
        <v>45015</v>
      </c>
      <c r="C388" s="5" t="s">
        <v>23</v>
      </c>
      <c r="D388" s="46" t="s">
        <v>1338</v>
      </c>
      <c r="E388" s="9" t="s">
        <v>317</v>
      </c>
      <c r="F388" s="13"/>
      <c r="G388" s="202" t="s">
        <v>43</v>
      </c>
      <c r="H388" s="11"/>
      <c r="I388" s="203" t="s">
        <v>759</v>
      </c>
      <c r="J388" s="17">
        <v>4083</v>
      </c>
      <c r="K388" s="50">
        <f>SUM(K380,J388)</f>
        <v>1178808</v>
      </c>
    </row>
    <row r="389" spans="1:11" ht="21" customHeight="1" x14ac:dyDescent="0.3">
      <c r="A389" s="189"/>
      <c r="B389" s="7"/>
      <c r="C389" s="8"/>
      <c r="D389" s="46" t="s">
        <v>1339</v>
      </c>
      <c r="E389" s="9" t="s">
        <v>21</v>
      </c>
      <c r="F389" s="13"/>
      <c r="G389" s="214"/>
      <c r="H389" s="11"/>
      <c r="I389" s="193"/>
      <c r="J389" s="12"/>
      <c r="K389" s="47"/>
    </row>
    <row r="390" spans="1:11" ht="21" customHeight="1" x14ac:dyDescent="0.3">
      <c r="A390" s="189"/>
      <c r="B390" s="7"/>
      <c r="C390" s="8"/>
      <c r="D390" s="7"/>
      <c r="E390" s="9" t="s">
        <v>4</v>
      </c>
      <c r="F390" s="10" t="s">
        <v>12</v>
      </c>
      <c r="G390" s="214"/>
      <c r="H390" s="11" t="s">
        <v>33</v>
      </c>
      <c r="I390" s="193"/>
      <c r="J390" s="12"/>
      <c r="K390" s="47"/>
    </row>
    <row r="391" spans="1:11" ht="21" customHeight="1" x14ac:dyDescent="0.3">
      <c r="A391" s="189"/>
      <c r="B391" s="7"/>
      <c r="C391" s="8"/>
      <c r="D391" s="9"/>
      <c r="E391" s="9" t="s">
        <v>5</v>
      </c>
      <c r="F391" s="13" t="s">
        <v>14</v>
      </c>
      <c r="G391" s="214"/>
      <c r="H391" s="11" t="s">
        <v>63</v>
      </c>
      <c r="I391" s="193"/>
      <c r="J391" s="12"/>
      <c r="K391" s="47"/>
    </row>
    <row r="392" spans="1:11" ht="21" customHeight="1" x14ac:dyDescent="0.3">
      <c r="A392" s="189"/>
      <c r="B392" s="7"/>
      <c r="C392" s="8"/>
      <c r="D392" s="9"/>
      <c r="E392" s="9" t="s">
        <v>6</v>
      </c>
      <c r="F392" s="10" t="s">
        <v>12</v>
      </c>
      <c r="G392" s="214"/>
      <c r="H392" s="11" t="s">
        <v>33</v>
      </c>
      <c r="I392" s="193"/>
      <c r="J392" s="12"/>
      <c r="K392" s="47"/>
    </row>
    <row r="393" spans="1:11" ht="21" customHeight="1" x14ac:dyDescent="0.3">
      <c r="A393" s="189"/>
      <c r="B393" s="7"/>
      <c r="C393" s="8"/>
      <c r="D393" s="7"/>
      <c r="E393" s="9" t="s">
        <v>7</v>
      </c>
      <c r="F393" s="10" t="s">
        <v>12</v>
      </c>
      <c r="G393" s="214"/>
      <c r="H393" s="11" t="s">
        <v>47</v>
      </c>
      <c r="I393" s="193"/>
      <c r="J393" s="12"/>
      <c r="K393" s="47"/>
    </row>
    <row r="394" spans="1:11" ht="21" customHeight="1" thickBot="1" x14ac:dyDescent="0.35">
      <c r="A394" s="201"/>
      <c r="B394" s="34"/>
      <c r="C394" s="19"/>
      <c r="D394" s="20"/>
      <c r="E394" s="20" t="s">
        <v>72</v>
      </c>
      <c r="F394" s="10" t="s">
        <v>12</v>
      </c>
      <c r="G394" s="214"/>
      <c r="H394" s="11" t="s">
        <v>55</v>
      </c>
      <c r="I394" s="204"/>
      <c r="J394" s="23"/>
      <c r="K394" s="51"/>
    </row>
    <row r="395" spans="1:11" ht="21" customHeight="1" thickTop="1" x14ac:dyDescent="0.3">
      <c r="A395" s="52"/>
      <c r="B395" s="40"/>
      <c r="C395" s="25"/>
      <c r="D395" s="26"/>
      <c r="E395" s="26"/>
      <c r="F395" s="26"/>
      <c r="G395" s="26"/>
      <c r="H395" s="27"/>
      <c r="I395" s="26"/>
      <c r="J395" s="28"/>
      <c r="K395" s="53"/>
    </row>
    <row r="396" spans="1:11" ht="21" customHeight="1" x14ac:dyDescent="0.35">
      <c r="A396" s="188">
        <v>50</v>
      </c>
      <c r="B396" s="4">
        <v>45016</v>
      </c>
      <c r="C396" s="5" t="s">
        <v>104</v>
      </c>
      <c r="D396" s="46" t="s">
        <v>1340</v>
      </c>
      <c r="E396" s="9" t="s">
        <v>317</v>
      </c>
      <c r="F396" s="13"/>
      <c r="G396" s="202" t="s">
        <v>43</v>
      </c>
      <c r="H396" s="11"/>
      <c r="I396" s="203" t="s">
        <v>629</v>
      </c>
      <c r="J396" s="17">
        <v>955</v>
      </c>
      <c r="K396" s="50">
        <f>SUM(K388,J396)</f>
        <v>1179763</v>
      </c>
    </row>
    <row r="397" spans="1:11" ht="21" customHeight="1" x14ac:dyDescent="0.3">
      <c r="A397" s="189"/>
      <c r="B397" s="7"/>
      <c r="C397" s="8"/>
      <c r="D397" s="46" t="s">
        <v>1341</v>
      </c>
      <c r="E397" s="9" t="s">
        <v>21</v>
      </c>
      <c r="F397" s="13"/>
      <c r="G397" s="214"/>
      <c r="H397" s="11"/>
      <c r="I397" s="193"/>
      <c r="J397" s="12"/>
      <c r="K397" s="47"/>
    </row>
    <row r="398" spans="1:11" ht="21" customHeight="1" x14ac:dyDescent="0.3">
      <c r="A398" s="189"/>
      <c r="B398" s="7"/>
      <c r="C398" s="8"/>
      <c r="D398" s="7"/>
      <c r="E398" s="9" t="s">
        <v>4</v>
      </c>
      <c r="F398" s="10"/>
      <c r="G398" s="214"/>
      <c r="H398" s="11"/>
      <c r="I398" s="193"/>
      <c r="J398" s="12"/>
      <c r="K398" s="47"/>
    </row>
    <row r="399" spans="1:11" ht="21" customHeight="1" x14ac:dyDescent="0.3">
      <c r="A399" s="189"/>
      <c r="B399" s="7"/>
      <c r="C399" s="8"/>
      <c r="D399" s="9"/>
      <c r="E399" s="9" t="s">
        <v>5</v>
      </c>
      <c r="F399" s="10" t="s">
        <v>12</v>
      </c>
      <c r="G399" s="214"/>
      <c r="H399" s="11" t="s">
        <v>56</v>
      </c>
      <c r="I399" s="193"/>
      <c r="J399" s="12"/>
      <c r="K399" s="47"/>
    </row>
    <row r="400" spans="1:11" ht="21" customHeight="1" x14ac:dyDescent="0.3">
      <c r="A400" s="189"/>
      <c r="B400" s="7"/>
      <c r="C400" s="8"/>
      <c r="D400" s="9"/>
      <c r="E400" s="9" t="s">
        <v>6</v>
      </c>
      <c r="F400" s="10" t="s">
        <v>12</v>
      </c>
      <c r="G400" s="214"/>
      <c r="H400" s="11" t="s">
        <v>33</v>
      </c>
      <c r="I400" s="193"/>
      <c r="J400" s="12"/>
      <c r="K400" s="47"/>
    </row>
    <row r="401" spans="1:11" ht="21" customHeight="1" x14ac:dyDescent="0.3">
      <c r="A401" s="189"/>
      <c r="B401" s="7"/>
      <c r="C401" s="8"/>
      <c r="D401" s="7"/>
      <c r="E401" s="9" t="s">
        <v>7</v>
      </c>
      <c r="F401" s="10" t="s">
        <v>12</v>
      </c>
      <c r="G401" s="214"/>
      <c r="H401" s="11" t="s">
        <v>45</v>
      </c>
      <c r="I401" s="193"/>
      <c r="J401" s="12"/>
      <c r="K401" s="47"/>
    </row>
    <row r="402" spans="1:11" ht="21" customHeight="1" thickBot="1" x14ac:dyDescent="0.35">
      <c r="A402" s="201"/>
      <c r="B402" s="34"/>
      <c r="C402" s="19"/>
      <c r="D402" s="20"/>
      <c r="E402" s="20" t="s">
        <v>72</v>
      </c>
      <c r="F402" s="10" t="s">
        <v>12</v>
      </c>
      <c r="G402" s="214"/>
      <c r="H402" s="11" t="s">
        <v>68</v>
      </c>
      <c r="I402" s="204"/>
      <c r="J402" s="23"/>
      <c r="K402" s="51"/>
    </row>
    <row r="403" spans="1:11" ht="21" customHeight="1" thickTop="1" x14ac:dyDescent="0.3">
      <c r="A403" s="52"/>
      <c r="B403" s="40"/>
      <c r="C403" s="25"/>
      <c r="D403" s="26"/>
      <c r="E403" s="26"/>
      <c r="F403" s="26"/>
      <c r="G403" s="26"/>
      <c r="H403" s="27"/>
      <c r="I403" s="26"/>
      <c r="J403" s="28"/>
      <c r="K403" s="53"/>
    </row>
    <row r="404" spans="1:11" ht="21" customHeight="1" x14ac:dyDescent="0.35">
      <c r="A404" s="188">
        <v>51</v>
      </c>
      <c r="B404" s="4">
        <v>45016</v>
      </c>
      <c r="C404" s="5" t="s">
        <v>35</v>
      </c>
      <c r="D404" s="46" t="s">
        <v>1342</v>
      </c>
      <c r="E404" s="9" t="s">
        <v>317</v>
      </c>
      <c r="F404" s="13"/>
      <c r="G404" s="202" t="s">
        <v>43</v>
      </c>
      <c r="H404" s="11"/>
      <c r="I404" s="203" t="s">
        <v>629</v>
      </c>
      <c r="J404" s="17">
        <v>3385</v>
      </c>
      <c r="K404" s="50">
        <f>SUM(K396,J404)</f>
        <v>1183148</v>
      </c>
    </row>
    <row r="405" spans="1:11" ht="21" customHeight="1" x14ac:dyDescent="0.3">
      <c r="A405" s="189"/>
      <c r="B405" s="7"/>
      <c r="C405" s="8"/>
      <c r="D405" s="46" t="s">
        <v>1343</v>
      </c>
      <c r="E405" s="9" t="s">
        <v>21</v>
      </c>
      <c r="F405" s="10" t="s">
        <v>12</v>
      </c>
      <c r="G405" s="214"/>
      <c r="H405" s="11" t="s">
        <v>56</v>
      </c>
      <c r="I405" s="193"/>
      <c r="J405" s="12"/>
      <c r="K405" s="47"/>
    </row>
    <row r="406" spans="1:11" ht="21" customHeight="1" x14ac:dyDescent="0.3">
      <c r="A406" s="189"/>
      <c r="B406" s="7"/>
      <c r="C406" s="8"/>
      <c r="D406" s="7"/>
      <c r="E406" s="9" t="s">
        <v>4</v>
      </c>
      <c r="F406" s="10" t="s">
        <v>12</v>
      </c>
      <c r="G406" s="214"/>
      <c r="H406" s="11" t="s">
        <v>33</v>
      </c>
      <c r="I406" s="193"/>
      <c r="J406" s="12"/>
      <c r="K406" s="47"/>
    </row>
    <row r="407" spans="1:11" ht="21" customHeight="1" x14ac:dyDescent="0.3">
      <c r="A407" s="189"/>
      <c r="B407" s="7"/>
      <c r="C407" s="8"/>
      <c r="D407" s="9"/>
      <c r="E407" s="9" t="s">
        <v>5</v>
      </c>
      <c r="F407" s="10" t="s">
        <v>12</v>
      </c>
      <c r="G407" s="214"/>
      <c r="H407" s="11" t="s">
        <v>47</v>
      </c>
      <c r="I407" s="193"/>
      <c r="J407" s="12"/>
      <c r="K407" s="47"/>
    </row>
    <row r="408" spans="1:11" ht="21" customHeight="1" x14ac:dyDescent="0.3">
      <c r="A408" s="189"/>
      <c r="B408" s="7"/>
      <c r="C408" s="8"/>
      <c r="D408" s="9"/>
      <c r="E408" s="9" t="s">
        <v>6</v>
      </c>
      <c r="F408" s="13" t="s">
        <v>14</v>
      </c>
      <c r="G408" s="214"/>
      <c r="H408" s="11" t="s">
        <v>33</v>
      </c>
      <c r="I408" s="193"/>
      <c r="J408" s="12"/>
      <c r="K408" s="47"/>
    </row>
    <row r="409" spans="1:11" ht="21" customHeight="1" x14ac:dyDescent="0.3">
      <c r="A409" s="189"/>
      <c r="B409" s="7"/>
      <c r="C409" s="8"/>
      <c r="D409" s="7"/>
      <c r="E409" s="9" t="s">
        <v>7</v>
      </c>
      <c r="F409" s="10" t="s">
        <v>12</v>
      </c>
      <c r="G409" s="214"/>
      <c r="H409" s="11" t="s">
        <v>45</v>
      </c>
      <c r="I409" s="193"/>
      <c r="J409" s="12"/>
      <c r="K409" s="47"/>
    </row>
    <row r="410" spans="1:11" ht="21" customHeight="1" thickBot="1" x14ac:dyDescent="0.35">
      <c r="A410" s="201"/>
      <c r="B410" s="34"/>
      <c r="C410" s="19"/>
      <c r="D410" s="20"/>
      <c r="E410" s="20" t="s">
        <v>72</v>
      </c>
      <c r="F410" s="10" t="s">
        <v>12</v>
      </c>
      <c r="G410" s="214"/>
      <c r="H410" s="11" t="s">
        <v>68</v>
      </c>
      <c r="I410" s="204"/>
      <c r="J410" s="23"/>
      <c r="K410" s="51"/>
    </row>
    <row r="411" spans="1:11" ht="21" customHeight="1" thickTop="1" x14ac:dyDescent="0.3">
      <c r="A411" s="52"/>
      <c r="B411" s="40"/>
      <c r="C411" s="25"/>
      <c r="D411" s="26"/>
      <c r="E411" s="26"/>
      <c r="F411" s="26"/>
      <c r="G411" s="26"/>
      <c r="H411" s="27"/>
      <c r="I411" s="26"/>
      <c r="J411" s="28"/>
      <c r="K411" s="53"/>
    </row>
    <row r="412" spans="1:11" ht="21" customHeight="1" x14ac:dyDescent="0.35">
      <c r="A412" s="188">
        <v>52</v>
      </c>
      <c r="B412" s="4">
        <v>45016</v>
      </c>
      <c r="C412" s="5" t="s">
        <v>23</v>
      </c>
      <c r="D412" s="46" t="s">
        <v>1344</v>
      </c>
      <c r="E412" s="9" t="s">
        <v>317</v>
      </c>
      <c r="F412" s="13"/>
      <c r="G412" s="205" t="s">
        <v>32</v>
      </c>
      <c r="H412" s="11"/>
      <c r="I412" s="203" t="s">
        <v>1346</v>
      </c>
      <c r="J412" s="17">
        <v>31619</v>
      </c>
      <c r="K412" s="50">
        <f>SUM(K404,J412)</f>
        <v>1214767</v>
      </c>
    </row>
    <row r="413" spans="1:11" ht="21" customHeight="1" x14ac:dyDescent="0.3">
      <c r="A413" s="189"/>
      <c r="B413" s="7"/>
      <c r="C413" s="8"/>
      <c r="D413" s="46" t="s">
        <v>1345</v>
      </c>
      <c r="E413" s="9" t="s">
        <v>21</v>
      </c>
      <c r="F413" s="13" t="s">
        <v>14</v>
      </c>
      <c r="G413" s="196"/>
      <c r="H413" s="11" t="s">
        <v>144</v>
      </c>
      <c r="I413" s="193"/>
      <c r="J413" s="12"/>
      <c r="K413" s="47"/>
    </row>
    <row r="414" spans="1:11" ht="21" customHeight="1" x14ac:dyDescent="0.3">
      <c r="A414" s="189"/>
      <c r="B414" s="7"/>
      <c r="C414" s="8"/>
      <c r="D414" s="7"/>
      <c r="E414" s="9" t="s">
        <v>4</v>
      </c>
      <c r="F414" s="13" t="s">
        <v>14</v>
      </c>
      <c r="G414" s="196"/>
      <c r="H414" s="11" t="s">
        <v>86</v>
      </c>
      <c r="I414" s="193"/>
      <c r="J414" s="12"/>
      <c r="K414" s="47"/>
    </row>
    <row r="415" spans="1:11" ht="21" customHeight="1" x14ac:dyDescent="0.3">
      <c r="A415" s="189"/>
      <c r="B415" s="7"/>
      <c r="C415" s="8"/>
      <c r="D415" s="9"/>
      <c r="E415" s="9" t="s">
        <v>5</v>
      </c>
      <c r="F415" s="10" t="s">
        <v>12</v>
      </c>
      <c r="G415" s="196"/>
      <c r="H415" s="11" t="s">
        <v>144</v>
      </c>
      <c r="I415" s="193"/>
      <c r="J415" s="12"/>
      <c r="K415" s="47"/>
    </row>
    <row r="416" spans="1:11" ht="21" customHeight="1" x14ac:dyDescent="0.3">
      <c r="A416" s="189"/>
      <c r="B416" s="7"/>
      <c r="C416" s="8"/>
      <c r="D416" s="9"/>
      <c r="E416" s="9" t="s">
        <v>6</v>
      </c>
      <c r="F416" s="13" t="s">
        <v>14</v>
      </c>
      <c r="G416" s="196"/>
      <c r="H416" s="11" t="s">
        <v>17</v>
      </c>
      <c r="I416" s="193"/>
      <c r="J416" s="12"/>
      <c r="K416" s="47"/>
    </row>
    <row r="417" spans="1:11" ht="21" customHeight="1" x14ac:dyDescent="0.3">
      <c r="A417" s="189"/>
      <c r="B417" s="7"/>
      <c r="C417" s="8"/>
      <c r="D417" s="7"/>
      <c r="E417" s="9" t="s">
        <v>7</v>
      </c>
      <c r="F417" s="13" t="s">
        <v>14</v>
      </c>
      <c r="G417" s="196"/>
      <c r="H417" s="11" t="s">
        <v>47</v>
      </c>
      <c r="I417" s="193"/>
      <c r="J417" s="12"/>
      <c r="K417" s="47"/>
    </row>
    <row r="418" spans="1:11" ht="21" customHeight="1" thickBot="1" x14ac:dyDescent="0.35">
      <c r="A418" s="201"/>
      <c r="B418" s="34"/>
      <c r="C418" s="19"/>
      <c r="D418" s="20"/>
      <c r="E418" s="20" t="s">
        <v>72</v>
      </c>
      <c r="F418" s="10" t="s">
        <v>12</v>
      </c>
      <c r="G418" s="211"/>
      <c r="H418" s="11" t="s">
        <v>68</v>
      </c>
      <c r="I418" s="204"/>
      <c r="J418" s="23"/>
      <c r="K418" s="51"/>
    </row>
    <row r="419" spans="1:11" ht="21" customHeight="1" thickTop="1" x14ac:dyDescent="0.3">
      <c r="A419" s="52"/>
      <c r="B419" s="40"/>
      <c r="C419" s="25"/>
      <c r="D419" s="26"/>
      <c r="E419" s="26"/>
      <c r="F419" s="26"/>
      <c r="G419" s="26"/>
      <c r="H419" s="27"/>
      <c r="I419" s="26"/>
      <c r="J419" s="28"/>
      <c r="K419" s="53"/>
    </row>
    <row r="420" spans="1:11" ht="21" customHeight="1" x14ac:dyDescent="0.3">
      <c r="B420" s="66"/>
      <c r="C420" s="67"/>
      <c r="D420" s="68"/>
      <c r="E420" s="68"/>
      <c r="F420" s="68"/>
      <c r="G420" s="68"/>
      <c r="H420" s="69"/>
      <c r="I420" s="68"/>
      <c r="J420" s="70"/>
    </row>
    <row r="421" spans="1:11" ht="15.75" thickBot="1" x14ac:dyDescent="0.3"/>
    <row r="422" spans="1:11" ht="19.5" x14ac:dyDescent="0.3">
      <c r="A422" s="231" t="s">
        <v>1350</v>
      </c>
      <c r="B422" s="232"/>
      <c r="C422" s="232"/>
      <c r="D422" s="86" t="s">
        <v>892</v>
      </c>
      <c r="E422" s="77">
        <f>I440</f>
        <v>52</v>
      </c>
      <c r="F422" s="80">
        <v>1</v>
      </c>
    </row>
    <row r="423" spans="1:11" ht="19.5" x14ac:dyDescent="0.3">
      <c r="A423" s="233"/>
      <c r="B423" s="234"/>
      <c r="C423" s="234"/>
      <c r="D423" s="84" t="s">
        <v>893</v>
      </c>
      <c r="E423" s="78">
        <f>F440</f>
        <v>33</v>
      </c>
      <c r="F423" s="81">
        <f>AVERAGE(E423*F422)/E422</f>
        <v>0.63461538461538458</v>
      </c>
    </row>
    <row r="424" spans="1:11" ht="19.5" x14ac:dyDescent="0.3">
      <c r="A424" s="233"/>
      <c r="B424" s="234"/>
      <c r="C424" s="234"/>
      <c r="D424" s="83" t="s">
        <v>894</v>
      </c>
      <c r="E424" s="78">
        <f>G440</f>
        <v>15</v>
      </c>
      <c r="F424" s="81">
        <f t="shared" ref="F424:F425" si="0">AVERAGE(E424*F423)/E423</f>
        <v>0.28846153846153844</v>
      </c>
    </row>
    <row r="425" spans="1:11" ht="19.5" x14ac:dyDescent="0.3">
      <c r="A425" s="233"/>
      <c r="B425" s="234"/>
      <c r="C425" s="234"/>
      <c r="D425" s="126" t="s">
        <v>896</v>
      </c>
      <c r="E425" s="78">
        <f>H440</f>
        <v>4</v>
      </c>
      <c r="F425" s="81">
        <f t="shared" si="0"/>
        <v>7.6923076923076913E-2</v>
      </c>
    </row>
    <row r="426" spans="1:11" ht="20.25" thickBot="1" x14ac:dyDescent="0.35">
      <c r="A426" s="235"/>
      <c r="B426" s="236"/>
      <c r="C426" s="236"/>
      <c r="D426" s="128" t="s">
        <v>1059</v>
      </c>
      <c r="E426" s="140">
        <f>SUM(J1:J1290)</f>
        <v>1214767</v>
      </c>
      <c r="F426" s="82"/>
      <c r="G426" s="1" t="s">
        <v>1347</v>
      </c>
    </row>
    <row r="429" spans="1:11" ht="18.75" x14ac:dyDescent="0.3">
      <c r="E429" s="89" t="s">
        <v>10</v>
      </c>
      <c r="F429" s="90" t="s">
        <v>839</v>
      </c>
      <c r="G429" s="91" t="s">
        <v>840</v>
      </c>
      <c r="H429" s="92" t="s">
        <v>38</v>
      </c>
      <c r="I429" s="93" t="s">
        <v>841</v>
      </c>
    </row>
    <row r="430" spans="1:11" ht="18.75" x14ac:dyDescent="0.3">
      <c r="E430" s="159" t="s">
        <v>18</v>
      </c>
      <c r="F430" s="9">
        <v>11</v>
      </c>
      <c r="G430" s="9">
        <v>2</v>
      </c>
      <c r="H430" s="9">
        <v>1</v>
      </c>
      <c r="I430" s="9">
        <f>SUM(F430:H430)</f>
        <v>14</v>
      </c>
    </row>
    <row r="431" spans="1:11" ht="18.75" x14ac:dyDescent="0.3">
      <c r="E431" s="159" t="s">
        <v>759</v>
      </c>
      <c r="F431" s="9">
        <v>11</v>
      </c>
      <c r="G431" s="9">
        <v>5</v>
      </c>
      <c r="H431" s="9">
        <v>0</v>
      </c>
      <c r="I431" s="9">
        <f t="shared" ref="I431:I438" si="1">SUM(F431:H431)</f>
        <v>16</v>
      </c>
    </row>
    <row r="432" spans="1:11" ht="18.75" x14ac:dyDescent="0.3">
      <c r="E432" s="159" t="s">
        <v>690</v>
      </c>
      <c r="F432" s="9">
        <v>4</v>
      </c>
      <c r="G432" s="9">
        <v>2</v>
      </c>
      <c r="H432" s="9">
        <v>2</v>
      </c>
      <c r="I432" s="9">
        <f t="shared" si="1"/>
        <v>8</v>
      </c>
    </row>
    <row r="433" spans="5:9" ht="18.75" x14ac:dyDescent="0.3">
      <c r="E433" s="159" t="s">
        <v>938</v>
      </c>
      <c r="F433" s="9">
        <v>0</v>
      </c>
      <c r="G433" s="9">
        <v>0</v>
      </c>
      <c r="H433" s="9">
        <v>1</v>
      </c>
      <c r="I433" s="9">
        <f t="shared" si="1"/>
        <v>1</v>
      </c>
    </row>
    <row r="434" spans="5:9" ht="18.75" x14ac:dyDescent="0.3">
      <c r="E434" s="159" t="s">
        <v>1030</v>
      </c>
      <c r="F434" s="9">
        <v>3</v>
      </c>
      <c r="G434" s="9">
        <v>3</v>
      </c>
      <c r="H434" s="9">
        <v>0</v>
      </c>
      <c r="I434" s="9">
        <f t="shared" si="1"/>
        <v>6</v>
      </c>
    </row>
    <row r="435" spans="5:9" ht="18.75" x14ac:dyDescent="0.3">
      <c r="E435" s="159" t="s">
        <v>119</v>
      </c>
      <c r="F435" s="9">
        <v>3</v>
      </c>
      <c r="G435" s="9">
        <v>0</v>
      </c>
      <c r="H435" s="9">
        <v>0</v>
      </c>
      <c r="I435" s="9">
        <f t="shared" si="1"/>
        <v>3</v>
      </c>
    </row>
    <row r="436" spans="5:9" ht="18.75" x14ac:dyDescent="0.3">
      <c r="E436" s="159" t="s">
        <v>1334</v>
      </c>
      <c r="F436" s="9">
        <v>0</v>
      </c>
      <c r="G436" s="9">
        <v>1</v>
      </c>
      <c r="H436" s="9">
        <v>0</v>
      </c>
      <c r="I436" s="9">
        <f t="shared" si="1"/>
        <v>1</v>
      </c>
    </row>
    <row r="437" spans="5:9" ht="18.75" x14ac:dyDescent="0.3">
      <c r="E437" s="159" t="s">
        <v>1346</v>
      </c>
      <c r="F437" s="9">
        <v>1</v>
      </c>
      <c r="G437" s="9">
        <v>0</v>
      </c>
      <c r="H437" s="9">
        <v>0</v>
      </c>
      <c r="I437" s="9">
        <f t="shared" si="1"/>
        <v>1</v>
      </c>
    </row>
    <row r="438" spans="5:9" ht="18.75" x14ac:dyDescent="0.3">
      <c r="E438" s="159" t="s">
        <v>629</v>
      </c>
      <c r="F438" s="9">
        <v>0</v>
      </c>
      <c r="G438" s="9">
        <v>2</v>
      </c>
      <c r="H438" s="9">
        <v>0</v>
      </c>
      <c r="I438" s="9">
        <f t="shared" si="1"/>
        <v>2</v>
      </c>
    </row>
    <row r="439" spans="5:9" ht="18.75" x14ac:dyDescent="0.3">
      <c r="E439" s="160"/>
      <c r="F439" s="9"/>
      <c r="G439" s="9"/>
      <c r="H439" s="9"/>
      <c r="I439" s="87"/>
    </row>
    <row r="440" spans="5:9" ht="18.75" x14ac:dyDescent="0.3">
      <c r="E440" s="95" t="s">
        <v>1268</v>
      </c>
      <c r="F440" s="88">
        <f>SUM(F430:F439)</f>
        <v>33</v>
      </c>
      <c r="G440" s="88">
        <f>SUM(G430:G439)</f>
        <v>15</v>
      </c>
      <c r="H440" s="88">
        <f>SUM(H430:H439)</f>
        <v>4</v>
      </c>
      <c r="I440" s="88">
        <f>SUM(I430:I439)</f>
        <v>52</v>
      </c>
    </row>
  </sheetData>
  <mergeCells count="158">
    <mergeCell ref="A412:A418"/>
    <mergeCell ref="G412:G418"/>
    <mergeCell ref="I412:I418"/>
    <mergeCell ref="A388:A394"/>
    <mergeCell ref="G388:G394"/>
    <mergeCell ref="I388:I394"/>
    <mergeCell ref="A396:A402"/>
    <mergeCell ref="G396:G402"/>
    <mergeCell ref="I396:I402"/>
    <mergeCell ref="A404:A410"/>
    <mergeCell ref="G404:G410"/>
    <mergeCell ref="I404:I410"/>
    <mergeCell ref="A380:A386"/>
    <mergeCell ref="G380:G386"/>
    <mergeCell ref="I380:I386"/>
    <mergeCell ref="A324:A330"/>
    <mergeCell ref="G324:G330"/>
    <mergeCell ref="I324:I330"/>
    <mergeCell ref="A308:A314"/>
    <mergeCell ref="G308:G314"/>
    <mergeCell ref="I308:I314"/>
    <mergeCell ref="A316:A322"/>
    <mergeCell ref="G316:G322"/>
    <mergeCell ref="I316:I322"/>
    <mergeCell ref="A364:A370"/>
    <mergeCell ref="G364:G370"/>
    <mergeCell ref="I364:I370"/>
    <mergeCell ref="A372:A378"/>
    <mergeCell ref="G372:G378"/>
    <mergeCell ref="I372:I378"/>
    <mergeCell ref="I332:I338"/>
    <mergeCell ref="A340:A346"/>
    <mergeCell ref="G340:G346"/>
    <mergeCell ref="I340:I346"/>
    <mergeCell ref="A348:A354"/>
    <mergeCell ref="G348:G354"/>
    <mergeCell ref="A292:A298"/>
    <mergeCell ref="G292:G298"/>
    <mergeCell ref="I292:I298"/>
    <mergeCell ref="A300:A306"/>
    <mergeCell ref="G300:G306"/>
    <mergeCell ref="I300:I306"/>
    <mergeCell ref="A276:A282"/>
    <mergeCell ref="G276:G282"/>
    <mergeCell ref="I276:I282"/>
    <mergeCell ref="A284:A290"/>
    <mergeCell ref="G284:G290"/>
    <mergeCell ref="I284:I290"/>
    <mergeCell ref="A260:A266"/>
    <mergeCell ref="G260:G266"/>
    <mergeCell ref="I260:I266"/>
    <mergeCell ref="A268:A274"/>
    <mergeCell ref="G268:G274"/>
    <mergeCell ref="I268:I274"/>
    <mergeCell ref="A244:A250"/>
    <mergeCell ref="G244:G250"/>
    <mergeCell ref="I244:I250"/>
    <mergeCell ref="A252:A258"/>
    <mergeCell ref="G252:G258"/>
    <mergeCell ref="I252:I258"/>
    <mergeCell ref="A212:A218"/>
    <mergeCell ref="G212:G218"/>
    <mergeCell ref="I212:I218"/>
    <mergeCell ref="A196:A202"/>
    <mergeCell ref="G196:G202"/>
    <mergeCell ref="I196:I202"/>
    <mergeCell ref="A204:A210"/>
    <mergeCell ref="G204:G210"/>
    <mergeCell ref="I204:I210"/>
    <mergeCell ref="A180:A186"/>
    <mergeCell ref="G180:G186"/>
    <mergeCell ref="I180:I186"/>
    <mergeCell ref="A188:A194"/>
    <mergeCell ref="G188:G194"/>
    <mergeCell ref="I188:I194"/>
    <mergeCell ref="A164:A170"/>
    <mergeCell ref="G164:G170"/>
    <mergeCell ref="I164:I170"/>
    <mergeCell ref="A172:A178"/>
    <mergeCell ref="G172:G178"/>
    <mergeCell ref="I172:I178"/>
    <mergeCell ref="A116:A122"/>
    <mergeCell ref="G116:G122"/>
    <mergeCell ref="I116:I122"/>
    <mergeCell ref="A156:A162"/>
    <mergeCell ref="G156:G162"/>
    <mergeCell ref="I156:I162"/>
    <mergeCell ref="A422:C426"/>
    <mergeCell ref="A108:A114"/>
    <mergeCell ref="G108:G114"/>
    <mergeCell ref="I108:I114"/>
    <mergeCell ref="A124:A130"/>
    <mergeCell ref="G124:G130"/>
    <mergeCell ref="I124:I130"/>
    <mergeCell ref="A132:A138"/>
    <mergeCell ref="G132:G138"/>
    <mergeCell ref="I132:I138"/>
    <mergeCell ref="A140:A146"/>
    <mergeCell ref="G140:G146"/>
    <mergeCell ref="I140:I146"/>
    <mergeCell ref="A148:A154"/>
    <mergeCell ref="G148:G154"/>
    <mergeCell ref="I148:I154"/>
    <mergeCell ref="A332:A338"/>
    <mergeCell ref="G332:G338"/>
    <mergeCell ref="A76:A82"/>
    <mergeCell ref="G76:G82"/>
    <mergeCell ref="I76:I82"/>
    <mergeCell ref="A68:A74"/>
    <mergeCell ref="G68:G74"/>
    <mergeCell ref="I68:I74"/>
    <mergeCell ref="A100:A106"/>
    <mergeCell ref="G100:G106"/>
    <mergeCell ref="I100:I106"/>
    <mergeCell ref="A84:A90"/>
    <mergeCell ref="G84:G90"/>
    <mergeCell ref="I84:I90"/>
    <mergeCell ref="A92:A98"/>
    <mergeCell ref="G92:G98"/>
    <mergeCell ref="I92:I98"/>
    <mergeCell ref="G52:G58"/>
    <mergeCell ref="I52:I58"/>
    <mergeCell ref="A60:A66"/>
    <mergeCell ref="G60:G66"/>
    <mergeCell ref="I60:I66"/>
    <mergeCell ref="A20:A26"/>
    <mergeCell ref="G20:G26"/>
    <mergeCell ref="I20:I26"/>
    <mergeCell ref="A28:A34"/>
    <mergeCell ref="G28:G34"/>
    <mergeCell ref="I28:I34"/>
    <mergeCell ref="A36:A42"/>
    <mergeCell ref="G36:G42"/>
    <mergeCell ref="I36:I42"/>
    <mergeCell ref="I348:I354"/>
    <mergeCell ref="A356:A362"/>
    <mergeCell ref="G356:G362"/>
    <mergeCell ref="I356:I362"/>
    <mergeCell ref="A1:K1"/>
    <mergeCell ref="A4:A10"/>
    <mergeCell ref="G4:G10"/>
    <mergeCell ref="I4:I10"/>
    <mergeCell ref="A12:A18"/>
    <mergeCell ref="G12:G18"/>
    <mergeCell ref="I12:I18"/>
    <mergeCell ref="A236:A242"/>
    <mergeCell ref="G236:G242"/>
    <mergeCell ref="I236:I242"/>
    <mergeCell ref="A220:A226"/>
    <mergeCell ref="G220:G226"/>
    <mergeCell ref="I220:I226"/>
    <mergeCell ref="A228:A234"/>
    <mergeCell ref="G228:G234"/>
    <mergeCell ref="I228:I234"/>
    <mergeCell ref="A44:A50"/>
    <mergeCell ref="G44:G50"/>
    <mergeCell ref="I44:I50"/>
    <mergeCell ref="A52:A58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4"/>
  <sheetViews>
    <sheetView zoomScale="120" zoomScaleNormal="120" workbookViewId="0">
      <pane xSplit="1" ySplit="3" topLeftCell="B310" activePane="bottomRight" state="frozen"/>
      <selection pane="topRight" activeCell="B1" sqref="B1"/>
      <selection pane="bottomLeft" activeCell="A4" sqref="A4"/>
      <selection pane="bottomRight" activeCell="C7" sqref="C7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1356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45017</v>
      </c>
      <c r="C4" s="5" t="s">
        <v>20</v>
      </c>
      <c r="D4" s="46" t="s">
        <v>1357</v>
      </c>
      <c r="E4" s="9"/>
      <c r="F4" s="13"/>
      <c r="G4" s="205" t="s">
        <v>32</v>
      </c>
      <c r="H4" s="11"/>
      <c r="I4" s="203" t="s">
        <v>18</v>
      </c>
      <c r="J4" s="17">
        <v>26436</v>
      </c>
      <c r="K4" s="50">
        <f>SUM(J4)</f>
        <v>26436</v>
      </c>
    </row>
    <row r="5" spans="1:11" ht="18.75" customHeight="1" x14ac:dyDescent="0.3">
      <c r="A5" s="189"/>
      <c r="B5" s="7"/>
      <c r="C5" s="8"/>
      <c r="D5" s="46" t="s">
        <v>1358</v>
      </c>
      <c r="E5" s="9" t="s">
        <v>21</v>
      </c>
      <c r="F5" s="13" t="s">
        <v>14</v>
      </c>
      <c r="G5" s="196"/>
      <c r="H5" s="11" t="s">
        <v>47</v>
      </c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0" t="s">
        <v>12</v>
      </c>
      <c r="G6" s="196"/>
      <c r="H6" s="11" t="s">
        <v>142</v>
      </c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3" t="s">
        <v>14</v>
      </c>
      <c r="G7" s="196"/>
      <c r="H7" s="11" t="s">
        <v>45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0" t="s">
        <v>12</v>
      </c>
      <c r="G8" s="196"/>
      <c r="H8" s="11" t="s">
        <v>144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3" t="s">
        <v>14</v>
      </c>
      <c r="G9" s="196"/>
      <c r="H9" s="11" t="s">
        <v>45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3" t="s">
        <v>14</v>
      </c>
      <c r="G10" s="211"/>
      <c r="H10" s="11" t="s">
        <v>68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45017</v>
      </c>
      <c r="C12" s="5" t="s">
        <v>66</v>
      </c>
      <c r="D12" s="46" t="s">
        <v>1359</v>
      </c>
      <c r="E12" s="9" t="s">
        <v>317</v>
      </c>
      <c r="F12" s="13"/>
      <c r="G12" s="206" t="s">
        <v>38</v>
      </c>
      <c r="H12" s="11"/>
      <c r="I12" s="203" t="s">
        <v>18</v>
      </c>
      <c r="J12" s="17">
        <v>11576</v>
      </c>
      <c r="K12" s="50">
        <f>SUM(K4,J12)</f>
        <v>38012</v>
      </c>
    </row>
    <row r="13" spans="1:11" ht="18.75" customHeight="1" x14ac:dyDescent="0.3">
      <c r="A13" s="189"/>
      <c r="B13" s="7"/>
      <c r="C13" s="8"/>
      <c r="D13" s="46" t="s">
        <v>1360</v>
      </c>
      <c r="E13" s="9" t="s">
        <v>21</v>
      </c>
      <c r="F13" s="10" t="s">
        <v>12</v>
      </c>
      <c r="G13" s="212"/>
      <c r="H13" s="11" t="s">
        <v>65</v>
      </c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3" t="s">
        <v>14</v>
      </c>
      <c r="G14" s="212"/>
      <c r="H14" s="11" t="s">
        <v>52</v>
      </c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0" t="s">
        <v>12</v>
      </c>
      <c r="G15" s="212"/>
      <c r="H15" s="11" t="s">
        <v>65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0" t="s">
        <v>12</v>
      </c>
      <c r="G16" s="212"/>
      <c r="H16" s="11" t="s">
        <v>142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3" t="s">
        <v>14</v>
      </c>
      <c r="G17" s="212"/>
      <c r="H17" s="11" t="s">
        <v>65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3" t="s">
        <v>14</v>
      </c>
      <c r="G18" s="213"/>
      <c r="H18" s="11" t="s">
        <v>68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>
        <v>45018</v>
      </c>
      <c r="C20" s="5" t="s">
        <v>104</v>
      </c>
      <c r="D20" s="46" t="s">
        <v>1361</v>
      </c>
      <c r="E20" s="9" t="s">
        <v>317</v>
      </c>
      <c r="F20" s="13"/>
      <c r="G20" s="202" t="s">
        <v>43</v>
      </c>
      <c r="H20" s="11"/>
      <c r="I20" s="203" t="s">
        <v>759</v>
      </c>
      <c r="J20" s="17">
        <v>2496</v>
      </c>
      <c r="K20" s="50">
        <f>SUM(K12,J20)</f>
        <v>40508</v>
      </c>
    </row>
    <row r="21" spans="1:11" ht="21" customHeight="1" x14ac:dyDescent="0.3">
      <c r="A21" s="189"/>
      <c r="B21" s="7"/>
      <c r="C21" s="8"/>
      <c r="D21" s="46" t="s">
        <v>1362</v>
      </c>
      <c r="E21" s="9" t="s">
        <v>21</v>
      </c>
      <c r="F21" s="10"/>
      <c r="G21" s="214"/>
      <c r="H21" s="11"/>
      <c r="I21" s="193"/>
      <c r="J21" s="12"/>
      <c r="K21" s="47"/>
    </row>
    <row r="22" spans="1:11" ht="21" customHeight="1" x14ac:dyDescent="0.3">
      <c r="A22" s="189"/>
      <c r="B22" s="7"/>
      <c r="C22" s="8"/>
      <c r="D22" s="9"/>
      <c r="E22" s="9" t="s">
        <v>4</v>
      </c>
      <c r="F22" s="10" t="s">
        <v>12</v>
      </c>
      <c r="G22" s="214"/>
      <c r="H22" s="11" t="s">
        <v>17</v>
      </c>
      <c r="I22" s="193"/>
      <c r="J22" s="12"/>
      <c r="K22" s="47"/>
    </row>
    <row r="23" spans="1:11" ht="21" customHeight="1" x14ac:dyDescent="0.3">
      <c r="A23" s="189"/>
      <c r="B23" s="7"/>
      <c r="C23" s="8"/>
      <c r="D23" s="9"/>
      <c r="E23" s="9" t="s">
        <v>5</v>
      </c>
      <c r="F23" s="10" t="s">
        <v>12</v>
      </c>
      <c r="G23" s="214"/>
      <c r="H23" s="11" t="s">
        <v>29</v>
      </c>
      <c r="I23" s="193"/>
      <c r="J23" s="12"/>
      <c r="K23" s="47"/>
    </row>
    <row r="24" spans="1:11" ht="21" customHeight="1" x14ac:dyDescent="0.3">
      <c r="A24" s="189"/>
      <c r="B24" s="7"/>
      <c r="C24" s="8"/>
      <c r="D24" s="9"/>
      <c r="E24" s="9" t="s">
        <v>6</v>
      </c>
      <c r="F24" s="10" t="s">
        <v>12</v>
      </c>
      <c r="G24" s="214"/>
      <c r="H24" s="11" t="s">
        <v>101</v>
      </c>
      <c r="I24" s="193"/>
      <c r="J24" s="12"/>
      <c r="K24" s="47"/>
    </row>
    <row r="25" spans="1:11" ht="21" customHeight="1" x14ac:dyDescent="0.3">
      <c r="A25" s="189"/>
      <c r="B25" s="7"/>
      <c r="C25" s="8"/>
      <c r="D25" s="9"/>
      <c r="E25" s="9" t="s">
        <v>7</v>
      </c>
      <c r="F25" s="10" t="s">
        <v>12</v>
      </c>
      <c r="G25" s="214"/>
      <c r="H25" s="11" t="s">
        <v>25</v>
      </c>
      <c r="I25" s="193"/>
      <c r="J25" s="12"/>
      <c r="K25" s="47"/>
    </row>
    <row r="26" spans="1:11" ht="21" customHeight="1" thickBot="1" x14ac:dyDescent="0.35">
      <c r="A26" s="201"/>
      <c r="B26" s="34"/>
      <c r="C26" s="19"/>
      <c r="D26" s="20"/>
      <c r="E26" s="20" t="s">
        <v>72</v>
      </c>
      <c r="F26" s="13" t="s">
        <v>14</v>
      </c>
      <c r="G26" s="214"/>
      <c r="H26" s="11" t="s">
        <v>55</v>
      </c>
      <c r="I26" s="204"/>
      <c r="J26" s="23"/>
      <c r="K26" s="51"/>
    </row>
    <row r="27" spans="1:11" ht="21" customHeight="1" thickTop="1" x14ac:dyDescent="0.3">
      <c r="A27" s="52"/>
      <c r="B27" s="40"/>
      <c r="C27" s="25"/>
      <c r="D27" s="26"/>
      <c r="E27" s="26"/>
      <c r="F27" s="26"/>
      <c r="G27" s="26"/>
      <c r="H27" s="27"/>
      <c r="I27" s="26"/>
      <c r="J27" s="28"/>
      <c r="K27" s="53"/>
    </row>
    <row r="28" spans="1:11" ht="21" customHeight="1" x14ac:dyDescent="0.35">
      <c r="A28" s="188">
        <v>4</v>
      </c>
      <c r="B28" s="4">
        <v>45018</v>
      </c>
      <c r="C28" s="5" t="s">
        <v>35</v>
      </c>
      <c r="D28" s="46" t="s">
        <v>1363</v>
      </c>
      <c r="E28" s="9" t="s">
        <v>317</v>
      </c>
      <c r="F28" s="13"/>
      <c r="G28" s="202" t="s">
        <v>43</v>
      </c>
      <c r="H28" s="11"/>
      <c r="I28" s="203" t="s">
        <v>1334</v>
      </c>
      <c r="J28" s="17">
        <v>7738</v>
      </c>
      <c r="K28" s="50">
        <f>SUM(K20,J28)</f>
        <v>48246</v>
      </c>
    </row>
    <row r="29" spans="1:11" ht="21" customHeight="1" x14ac:dyDescent="0.3">
      <c r="A29" s="189"/>
      <c r="B29" s="7"/>
      <c r="C29" s="8"/>
      <c r="D29" s="46" t="s">
        <v>1364</v>
      </c>
      <c r="E29" s="9" t="s">
        <v>21</v>
      </c>
      <c r="F29" s="13" t="s">
        <v>14</v>
      </c>
      <c r="G29" s="214"/>
      <c r="H29" s="11" t="s">
        <v>13</v>
      </c>
      <c r="I29" s="193"/>
      <c r="J29" s="12"/>
      <c r="K29" s="47"/>
    </row>
    <row r="30" spans="1:11" ht="21" customHeight="1" x14ac:dyDescent="0.3">
      <c r="A30" s="189"/>
      <c r="B30" s="7"/>
      <c r="C30" s="8"/>
      <c r="D30" s="9"/>
      <c r="E30" s="9" t="s">
        <v>4</v>
      </c>
      <c r="F30" s="10" t="s">
        <v>12</v>
      </c>
      <c r="G30" s="214"/>
      <c r="H30" s="11" t="s">
        <v>47</v>
      </c>
      <c r="I30" s="193"/>
      <c r="J30" s="12"/>
      <c r="K30" s="47"/>
    </row>
    <row r="31" spans="1:11" ht="21" customHeight="1" x14ac:dyDescent="0.3">
      <c r="A31" s="189"/>
      <c r="B31" s="7"/>
      <c r="C31" s="8"/>
      <c r="D31" s="9"/>
      <c r="E31" s="9" t="s">
        <v>5</v>
      </c>
      <c r="F31" s="13" t="s">
        <v>14</v>
      </c>
      <c r="G31" s="214"/>
      <c r="H31" s="11" t="s">
        <v>13</v>
      </c>
      <c r="I31" s="193"/>
      <c r="J31" s="12"/>
      <c r="K31" s="47"/>
    </row>
    <row r="32" spans="1:11" ht="21" customHeight="1" x14ac:dyDescent="0.3">
      <c r="A32" s="189"/>
      <c r="B32" s="7"/>
      <c r="C32" s="8"/>
      <c r="D32" s="9"/>
      <c r="E32" s="9" t="s">
        <v>6</v>
      </c>
      <c r="F32" s="10" t="s">
        <v>12</v>
      </c>
      <c r="G32" s="214"/>
      <c r="H32" s="11" t="s">
        <v>45</v>
      </c>
      <c r="I32" s="193"/>
      <c r="J32" s="12"/>
      <c r="K32" s="47"/>
    </row>
    <row r="33" spans="1:11" ht="21" customHeight="1" x14ac:dyDescent="0.3">
      <c r="A33" s="189"/>
      <c r="B33" s="7"/>
      <c r="C33" s="8"/>
      <c r="D33" s="9"/>
      <c r="E33" s="9" t="s">
        <v>7</v>
      </c>
      <c r="F33" s="10" t="s">
        <v>12</v>
      </c>
      <c r="G33" s="214"/>
      <c r="H33" s="11" t="s">
        <v>55</v>
      </c>
      <c r="I33" s="193"/>
      <c r="J33" s="12"/>
      <c r="K33" s="47"/>
    </row>
    <row r="34" spans="1:11" ht="21" customHeight="1" thickBot="1" x14ac:dyDescent="0.35">
      <c r="A34" s="201"/>
      <c r="B34" s="34"/>
      <c r="C34" s="19"/>
      <c r="D34" s="20"/>
      <c r="E34" s="20" t="s">
        <v>72</v>
      </c>
      <c r="F34" s="13" t="s">
        <v>14</v>
      </c>
      <c r="G34" s="214"/>
      <c r="H34" s="11" t="s">
        <v>68</v>
      </c>
      <c r="I34" s="204"/>
      <c r="J34" s="23"/>
      <c r="K34" s="51"/>
    </row>
    <row r="35" spans="1:11" ht="21" customHeight="1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45018</v>
      </c>
      <c r="C36" s="5" t="s">
        <v>23</v>
      </c>
      <c r="D36" s="46" t="s">
        <v>1367</v>
      </c>
      <c r="E36" s="9" t="s">
        <v>317</v>
      </c>
      <c r="F36" s="13"/>
      <c r="G36" s="202" t="s">
        <v>43</v>
      </c>
      <c r="H36" s="11"/>
      <c r="I36" s="203" t="s">
        <v>759</v>
      </c>
      <c r="J36" s="17">
        <v>4198</v>
      </c>
      <c r="K36" s="50">
        <f>SUM(K28,J36)</f>
        <v>52444</v>
      </c>
    </row>
    <row r="37" spans="1:11" ht="21" customHeight="1" x14ac:dyDescent="0.3">
      <c r="A37" s="189"/>
      <c r="B37" s="7"/>
      <c r="C37" s="8"/>
      <c r="D37" s="46" t="s">
        <v>1365</v>
      </c>
      <c r="E37" s="9" t="s">
        <v>21</v>
      </c>
      <c r="F37" s="13"/>
      <c r="G37" s="214"/>
      <c r="H37" s="11"/>
      <c r="I37" s="193"/>
      <c r="J37" s="12"/>
      <c r="K37" s="47"/>
    </row>
    <row r="38" spans="1:11" ht="21" customHeight="1" x14ac:dyDescent="0.3">
      <c r="A38" s="189"/>
      <c r="B38" s="7"/>
      <c r="C38" s="8"/>
      <c r="D38" s="9"/>
      <c r="E38" s="9" t="s">
        <v>4</v>
      </c>
      <c r="F38" s="10"/>
      <c r="G38" s="214"/>
      <c r="H38" s="11"/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0" t="s">
        <v>12</v>
      </c>
      <c r="G39" s="214"/>
      <c r="H39" s="11" t="s">
        <v>52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0" t="s">
        <v>12</v>
      </c>
      <c r="G40" s="214"/>
      <c r="H40" s="11" t="s">
        <v>142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9"/>
      <c r="E41" s="9" t="s">
        <v>7</v>
      </c>
      <c r="F41" s="13" t="s">
        <v>14</v>
      </c>
      <c r="G41" s="214"/>
      <c r="H41" s="11" t="s">
        <v>93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20" t="s">
        <v>72</v>
      </c>
      <c r="F42" s="10" t="s">
        <v>12</v>
      </c>
      <c r="G42" s="214"/>
      <c r="H42" s="11" t="s">
        <v>55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45018</v>
      </c>
      <c r="C44" s="5" t="s">
        <v>20</v>
      </c>
      <c r="D44" s="46" t="s">
        <v>1366</v>
      </c>
      <c r="E44" s="9" t="s">
        <v>317</v>
      </c>
      <c r="F44" s="13"/>
      <c r="G44" s="205" t="s">
        <v>32</v>
      </c>
      <c r="H44" s="11"/>
      <c r="I44" s="203" t="s">
        <v>759</v>
      </c>
      <c r="J44" s="17">
        <v>36741</v>
      </c>
      <c r="K44" s="50">
        <f>SUM(K36,J44)</f>
        <v>89185</v>
      </c>
    </row>
    <row r="45" spans="1:11" ht="21" customHeight="1" x14ac:dyDescent="0.3">
      <c r="A45" s="189"/>
      <c r="B45" s="7"/>
      <c r="C45" s="8"/>
      <c r="D45" s="46" t="s">
        <v>1100</v>
      </c>
      <c r="E45" s="9" t="s">
        <v>21</v>
      </c>
      <c r="F45" s="13"/>
      <c r="G45" s="196"/>
      <c r="H45" s="11"/>
      <c r="I45" s="193"/>
      <c r="J45" s="12"/>
      <c r="K45" s="47"/>
    </row>
    <row r="46" spans="1:11" ht="21" customHeight="1" x14ac:dyDescent="0.3">
      <c r="A46" s="189"/>
      <c r="B46" s="7"/>
      <c r="C46" s="8"/>
      <c r="D46" s="9"/>
      <c r="E46" s="9" t="s">
        <v>4</v>
      </c>
      <c r="F46" s="10"/>
      <c r="G46" s="196"/>
      <c r="H46" s="11"/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3" t="s">
        <v>14</v>
      </c>
      <c r="G47" s="196"/>
      <c r="H47" s="11" t="s">
        <v>44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3" t="s">
        <v>14</v>
      </c>
      <c r="G48" s="196"/>
      <c r="H48" s="11" t="s">
        <v>45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9"/>
      <c r="E49" s="9" t="s">
        <v>7</v>
      </c>
      <c r="F49" s="13" t="s">
        <v>14</v>
      </c>
      <c r="G49" s="196"/>
      <c r="H49" s="11" t="s">
        <v>26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20" t="s">
        <v>72</v>
      </c>
      <c r="F50" s="13" t="s">
        <v>14</v>
      </c>
      <c r="G50" s="211"/>
      <c r="H50" s="11" t="s">
        <v>68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45021</v>
      </c>
      <c r="C52" s="5" t="s">
        <v>23</v>
      </c>
      <c r="D52" s="46" t="s">
        <v>1368</v>
      </c>
      <c r="E52" s="9" t="s">
        <v>317</v>
      </c>
      <c r="F52" s="13"/>
      <c r="G52" s="202" t="s">
        <v>43</v>
      </c>
      <c r="H52" s="11"/>
      <c r="I52" s="203" t="s">
        <v>1370</v>
      </c>
      <c r="J52" s="17">
        <v>1004</v>
      </c>
      <c r="K52" s="50">
        <f>SUM(K44,J52)</f>
        <v>90189</v>
      </c>
    </row>
    <row r="53" spans="1:11" ht="21" customHeight="1" x14ac:dyDescent="0.3">
      <c r="A53" s="189"/>
      <c r="B53" s="7"/>
      <c r="C53" s="8"/>
      <c r="D53" s="46" t="s">
        <v>1369</v>
      </c>
      <c r="E53" s="9" t="s">
        <v>21</v>
      </c>
      <c r="F53" s="13"/>
      <c r="G53" s="214"/>
      <c r="H53" s="11"/>
      <c r="I53" s="193"/>
      <c r="J53" s="12"/>
      <c r="K53" s="47"/>
    </row>
    <row r="54" spans="1:11" ht="21" customHeight="1" x14ac:dyDescent="0.3">
      <c r="A54" s="189"/>
      <c r="B54" s="7"/>
      <c r="C54" s="8"/>
      <c r="D54" s="9"/>
      <c r="E54" s="9" t="s">
        <v>4</v>
      </c>
      <c r="F54" s="10"/>
      <c r="G54" s="214"/>
      <c r="H54" s="11"/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0" t="s">
        <v>12</v>
      </c>
      <c r="G55" s="214"/>
      <c r="H55" s="11" t="s">
        <v>86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0" t="s">
        <v>12</v>
      </c>
      <c r="G56" s="214"/>
      <c r="H56" s="11" t="s">
        <v>29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9"/>
      <c r="E57" s="9" t="s">
        <v>7</v>
      </c>
      <c r="F57" s="10" t="s">
        <v>12</v>
      </c>
      <c r="G57" s="214"/>
      <c r="H57" s="11" t="s">
        <v>33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0" t="s">
        <v>12</v>
      </c>
      <c r="G58" s="214"/>
      <c r="H58" s="11" t="s">
        <v>68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45021</v>
      </c>
      <c r="C60" s="5" t="s">
        <v>20</v>
      </c>
      <c r="D60" s="46" t="s">
        <v>1371</v>
      </c>
      <c r="E60" s="9" t="s">
        <v>317</v>
      </c>
      <c r="F60" s="13"/>
      <c r="G60" s="202" t="s">
        <v>43</v>
      </c>
      <c r="H60" s="11"/>
      <c r="I60" s="203" t="s">
        <v>759</v>
      </c>
      <c r="J60" s="17">
        <v>5264</v>
      </c>
      <c r="K60" s="50">
        <f>SUM(K52,J60)</f>
        <v>95453</v>
      </c>
    </row>
    <row r="61" spans="1:11" ht="21" customHeight="1" x14ac:dyDescent="0.3">
      <c r="A61" s="189"/>
      <c r="B61" s="7"/>
      <c r="C61" s="8"/>
      <c r="D61" s="46" t="s">
        <v>71</v>
      </c>
      <c r="E61" s="9" t="s">
        <v>21</v>
      </c>
      <c r="F61" s="13" t="s">
        <v>14</v>
      </c>
      <c r="G61" s="214"/>
      <c r="H61" s="11" t="s">
        <v>17</v>
      </c>
      <c r="I61" s="193"/>
      <c r="J61" s="12"/>
      <c r="K61" s="47"/>
    </row>
    <row r="62" spans="1:11" ht="21" customHeight="1" x14ac:dyDescent="0.3">
      <c r="A62" s="189"/>
      <c r="B62" s="7"/>
      <c r="C62" s="8"/>
      <c r="D62" s="9"/>
      <c r="E62" s="9" t="s">
        <v>4</v>
      </c>
      <c r="F62" s="10" t="s">
        <v>12</v>
      </c>
      <c r="G62" s="214"/>
      <c r="H62" s="11" t="s">
        <v>57</v>
      </c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3" t="s">
        <v>14</v>
      </c>
      <c r="G63" s="214"/>
      <c r="H63" s="11" t="s">
        <v>86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0" t="s">
        <v>12</v>
      </c>
      <c r="G64" s="214"/>
      <c r="H64" s="11" t="s">
        <v>44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9"/>
      <c r="E65" s="9" t="s">
        <v>7</v>
      </c>
      <c r="F65" s="10" t="s">
        <v>12</v>
      </c>
      <c r="G65" s="214"/>
      <c r="H65" s="11" t="s">
        <v>52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0" t="s">
        <v>12</v>
      </c>
      <c r="G66" s="214"/>
      <c r="H66" s="11" t="s">
        <v>55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45022</v>
      </c>
      <c r="C68" s="5" t="s">
        <v>35</v>
      </c>
      <c r="D68" s="46" t="s">
        <v>1372</v>
      </c>
      <c r="E68" s="9" t="s">
        <v>317</v>
      </c>
      <c r="F68" s="13"/>
      <c r="G68" s="205" t="s">
        <v>32</v>
      </c>
      <c r="H68" s="11"/>
      <c r="I68" s="203" t="s">
        <v>759</v>
      </c>
      <c r="J68" s="17">
        <v>44249</v>
      </c>
      <c r="K68" s="50">
        <f>SUM(K60,J68)</f>
        <v>139702</v>
      </c>
    </row>
    <row r="69" spans="1:11" ht="21" customHeight="1" x14ac:dyDescent="0.3">
      <c r="A69" s="189"/>
      <c r="B69" s="7"/>
      <c r="C69" s="8"/>
      <c r="D69" s="46" t="s">
        <v>1373</v>
      </c>
      <c r="E69" s="9" t="s">
        <v>21</v>
      </c>
      <c r="F69" s="13"/>
      <c r="G69" s="196"/>
      <c r="H69" s="11"/>
      <c r="I69" s="193"/>
      <c r="J69" s="12"/>
      <c r="K69" s="47"/>
    </row>
    <row r="70" spans="1:11" ht="21" customHeight="1" x14ac:dyDescent="0.3">
      <c r="A70" s="189"/>
      <c r="B70" s="7"/>
      <c r="C70" s="8"/>
      <c r="D70" s="9"/>
      <c r="E70" s="9" t="s">
        <v>4</v>
      </c>
      <c r="F70" s="13" t="s">
        <v>14</v>
      </c>
      <c r="G70" s="196"/>
      <c r="H70" s="11" t="s">
        <v>28</v>
      </c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3" t="s">
        <v>14</v>
      </c>
      <c r="G71" s="196"/>
      <c r="H71" s="11" t="s">
        <v>86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3" t="s">
        <v>14</v>
      </c>
      <c r="G72" s="196"/>
      <c r="H72" s="11" t="s">
        <v>101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9"/>
      <c r="E73" s="9" t="s">
        <v>7</v>
      </c>
      <c r="F73" s="13" t="s">
        <v>14</v>
      </c>
      <c r="G73" s="196"/>
      <c r="H73" s="11" t="s">
        <v>101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10" t="s">
        <v>12</v>
      </c>
      <c r="G74" s="211"/>
      <c r="H74" s="11" t="s">
        <v>55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45022</v>
      </c>
      <c r="C76" s="5" t="s">
        <v>23</v>
      </c>
      <c r="D76" s="46" t="s">
        <v>1374</v>
      </c>
      <c r="E76" s="9" t="s">
        <v>317</v>
      </c>
      <c r="F76" s="13"/>
      <c r="G76" s="206" t="s">
        <v>38</v>
      </c>
      <c r="H76" s="11"/>
      <c r="I76" s="203" t="s">
        <v>759</v>
      </c>
      <c r="J76" s="17">
        <v>11893</v>
      </c>
      <c r="K76" s="50">
        <f>SUM(K68,J76)</f>
        <v>151595</v>
      </c>
    </row>
    <row r="77" spans="1:11" ht="21" customHeight="1" x14ac:dyDescent="0.3">
      <c r="A77" s="189"/>
      <c r="B77" s="7"/>
      <c r="C77" s="8"/>
      <c r="D77" s="46" t="s">
        <v>1375</v>
      </c>
      <c r="E77" s="9" t="s">
        <v>21</v>
      </c>
      <c r="F77" s="13"/>
      <c r="G77" s="212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9"/>
      <c r="E78" s="9" t="s">
        <v>4</v>
      </c>
      <c r="F78" s="13" t="s">
        <v>14</v>
      </c>
      <c r="G78" s="212"/>
      <c r="H78" s="11" t="s">
        <v>47</v>
      </c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0" t="s">
        <v>12</v>
      </c>
      <c r="G79" s="212"/>
      <c r="H79" s="11" t="s">
        <v>135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3" t="s">
        <v>14</v>
      </c>
      <c r="G80" s="212"/>
      <c r="H80" s="11" t="s">
        <v>45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9"/>
      <c r="E81" s="9" t="s">
        <v>7</v>
      </c>
      <c r="F81" s="10" t="s">
        <v>12</v>
      </c>
      <c r="G81" s="212"/>
      <c r="H81" s="11" t="s">
        <v>133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13" t="s">
        <v>14</v>
      </c>
      <c r="G82" s="213"/>
      <c r="H82" s="11" t="s">
        <v>55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45023</v>
      </c>
      <c r="C84" s="5" t="s">
        <v>104</v>
      </c>
      <c r="D84" s="46" t="s">
        <v>1376</v>
      </c>
      <c r="E84" s="9" t="s">
        <v>317</v>
      </c>
      <c r="F84" s="13"/>
      <c r="G84" s="202" t="s">
        <v>43</v>
      </c>
      <c r="H84" s="11"/>
      <c r="I84" s="203" t="s">
        <v>1177</v>
      </c>
      <c r="J84" s="17">
        <v>1057</v>
      </c>
      <c r="K84" s="50">
        <f>SUM(K76,J84)</f>
        <v>152652</v>
      </c>
    </row>
    <row r="85" spans="1:11" ht="21" customHeight="1" x14ac:dyDescent="0.3">
      <c r="A85" s="189"/>
      <c r="B85" s="7"/>
      <c r="C85" s="8"/>
      <c r="D85" s="46" t="s">
        <v>512</v>
      </c>
      <c r="E85" s="9" t="s">
        <v>21</v>
      </c>
      <c r="F85" s="13"/>
      <c r="G85" s="214"/>
      <c r="H85" s="11"/>
      <c r="I85" s="193"/>
      <c r="J85" s="12"/>
      <c r="K85" s="47"/>
    </row>
    <row r="86" spans="1:11" ht="21" customHeight="1" x14ac:dyDescent="0.3">
      <c r="A86" s="189"/>
      <c r="B86" s="7"/>
      <c r="C86" s="8"/>
      <c r="D86" s="9"/>
      <c r="E86" s="9" t="s">
        <v>4</v>
      </c>
      <c r="F86" s="13"/>
      <c r="G86" s="214"/>
      <c r="H86" s="11"/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0" t="s">
        <v>12</v>
      </c>
      <c r="G87" s="214"/>
      <c r="H87" s="11" t="s">
        <v>86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0" t="s">
        <v>12</v>
      </c>
      <c r="G88" s="214"/>
      <c r="H88" s="11" t="s">
        <v>13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9"/>
      <c r="E89" s="9" t="s">
        <v>7</v>
      </c>
      <c r="F89" s="10" t="s">
        <v>12</v>
      </c>
      <c r="G89" s="214"/>
      <c r="H89" s="11" t="s">
        <v>47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10" t="s">
        <v>12</v>
      </c>
      <c r="G90" s="214"/>
      <c r="H90" s="11" t="s">
        <v>55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45023</v>
      </c>
      <c r="C92" s="5" t="s">
        <v>104</v>
      </c>
      <c r="D92" s="46" t="s">
        <v>1377</v>
      </c>
      <c r="E92" s="9" t="s">
        <v>317</v>
      </c>
      <c r="F92" s="13"/>
      <c r="G92" s="205" t="s">
        <v>32</v>
      </c>
      <c r="H92" s="11"/>
      <c r="I92" s="203" t="s">
        <v>759</v>
      </c>
      <c r="J92" s="17">
        <v>22938</v>
      </c>
      <c r="K92" s="50">
        <f>SUM(K84,J92)</f>
        <v>175590</v>
      </c>
    </row>
    <row r="93" spans="1:11" ht="21" customHeight="1" x14ac:dyDescent="0.3">
      <c r="A93" s="189"/>
      <c r="B93" s="7"/>
      <c r="C93" s="8"/>
      <c r="D93" s="46" t="s">
        <v>1028</v>
      </c>
      <c r="E93" s="9" t="s">
        <v>21</v>
      </c>
      <c r="F93" s="13" t="s">
        <v>14</v>
      </c>
      <c r="G93" s="196"/>
      <c r="H93" s="11" t="s">
        <v>52</v>
      </c>
      <c r="I93" s="193"/>
      <c r="J93" s="12"/>
      <c r="K93" s="47"/>
    </row>
    <row r="94" spans="1:11" ht="21" customHeight="1" x14ac:dyDescent="0.3">
      <c r="A94" s="189"/>
      <c r="B94" s="7"/>
      <c r="C94" s="8"/>
      <c r="D94" s="9"/>
      <c r="E94" s="9" t="s">
        <v>4</v>
      </c>
      <c r="F94" s="13" t="s">
        <v>14</v>
      </c>
      <c r="G94" s="196"/>
      <c r="H94" s="11" t="s">
        <v>33</v>
      </c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0" t="s">
        <v>12</v>
      </c>
      <c r="G95" s="196"/>
      <c r="H95" s="11" t="s">
        <v>93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3" t="s">
        <v>14</v>
      </c>
      <c r="G96" s="196"/>
      <c r="H96" s="11" t="s">
        <v>101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9"/>
      <c r="E97" s="9" t="s">
        <v>7</v>
      </c>
      <c r="F97" s="10" t="s">
        <v>12</v>
      </c>
      <c r="G97" s="196"/>
      <c r="H97" s="11" t="s">
        <v>93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20" t="s">
        <v>72</v>
      </c>
      <c r="F98" s="13" t="s">
        <v>14</v>
      </c>
      <c r="G98" s="211"/>
      <c r="H98" s="11" t="s">
        <v>55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26"/>
      <c r="F99" s="26"/>
      <c r="G99" s="26"/>
      <c r="H99" s="27"/>
      <c r="I99" s="26"/>
      <c r="J99" s="28"/>
      <c r="K99" s="53"/>
    </row>
    <row r="100" spans="1:11" ht="21" customHeight="1" x14ac:dyDescent="0.35">
      <c r="A100" s="188">
        <v>13</v>
      </c>
      <c r="B100" s="4">
        <v>45023</v>
      </c>
      <c r="C100" s="5" t="s">
        <v>35</v>
      </c>
      <c r="D100" s="46" t="s">
        <v>1378</v>
      </c>
      <c r="E100" s="9" t="s">
        <v>317</v>
      </c>
      <c r="F100" s="13"/>
      <c r="G100" s="202" t="s">
        <v>43</v>
      </c>
      <c r="H100" s="11"/>
      <c r="I100" s="203" t="s">
        <v>1177</v>
      </c>
      <c r="J100" s="17">
        <v>2457</v>
      </c>
      <c r="K100" s="50">
        <f>SUM(K92,J100)</f>
        <v>178047</v>
      </c>
    </row>
    <row r="101" spans="1:11" ht="21" customHeight="1" x14ac:dyDescent="0.3">
      <c r="A101" s="189"/>
      <c r="B101" s="7"/>
      <c r="C101" s="8"/>
      <c r="D101" s="46" t="s">
        <v>58</v>
      </c>
      <c r="E101" s="9" t="s">
        <v>21</v>
      </c>
      <c r="F101" s="10" t="s">
        <v>12</v>
      </c>
      <c r="G101" s="214"/>
      <c r="H101" s="11" t="s">
        <v>86</v>
      </c>
      <c r="I101" s="193"/>
      <c r="J101" s="12"/>
      <c r="K101" s="47"/>
    </row>
    <row r="102" spans="1:11" ht="21" customHeight="1" x14ac:dyDescent="0.3">
      <c r="A102" s="189"/>
      <c r="B102" s="7"/>
      <c r="C102" s="8"/>
      <c r="D102" s="9"/>
      <c r="E102" s="9" t="s">
        <v>4</v>
      </c>
      <c r="F102" s="10" t="s">
        <v>12</v>
      </c>
      <c r="G102" s="214"/>
      <c r="H102" s="11" t="s">
        <v>48</v>
      </c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0" t="s">
        <v>12</v>
      </c>
      <c r="G103" s="214"/>
      <c r="H103" s="11" t="s">
        <v>101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3" t="s">
        <v>14</v>
      </c>
      <c r="G104" s="214"/>
      <c r="H104" s="11" t="s">
        <v>48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9"/>
      <c r="E105" s="9" t="s">
        <v>7</v>
      </c>
      <c r="F105" s="10" t="s">
        <v>12</v>
      </c>
      <c r="G105" s="214"/>
      <c r="H105" s="11" t="s">
        <v>33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20" t="s">
        <v>72</v>
      </c>
      <c r="F106" s="10" t="s">
        <v>12</v>
      </c>
      <c r="G106" s="214"/>
      <c r="H106" s="11" t="s">
        <v>55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26"/>
      <c r="F107" s="26"/>
      <c r="G107" s="26"/>
      <c r="H107" s="27"/>
      <c r="I107" s="26"/>
      <c r="J107" s="28"/>
      <c r="K107" s="53"/>
    </row>
    <row r="108" spans="1:11" ht="21" customHeight="1" x14ac:dyDescent="0.35">
      <c r="A108" s="188">
        <v>14</v>
      </c>
      <c r="B108" s="4">
        <v>45023</v>
      </c>
      <c r="C108" s="5" t="s">
        <v>35</v>
      </c>
      <c r="D108" s="46" t="s">
        <v>1379</v>
      </c>
      <c r="E108" s="9" t="s">
        <v>317</v>
      </c>
      <c r="F108" s="13"/>
      <c r="G108" s="205" t="s">
        <v>32</v>
      </c>
      <c r="H108" s="11"/>
      <c r="I108" s="203" t="s">
        <v>759</v>
      </c>
      <c r="J108" s="17">
        <v>24580</v>
      </c>
      <c r="K108" s="50">
        <f>SUM(K100,J108)</f>
        <v>202627</v>
      </c>
    </row>
    <row r="109" spans="1:11" ht="21" customHeight="1" x14ac:dyDescent="0.3">
      <c r="A109" s="189"/>
      <c r="B109" s="7"/>
      <c r="C109" s="8"/>
      <c r="D109" s="46" t="s">
        <v>616</v>
      </c>
      <c r="E109" s="9" t="s">
        <v>21</v>
      </c>
      <c r="F109" s="13" t="s">
        <v>14</v>
      </c>
      <c r="G109" s="196"/>
      <c r="H109" s="11" t="s">
        <v>88</v>
      </c>
      <c r="I109" s="193"/>
      <c r="J109" s="12"/>
      <c r="K109" s="47"/>
    </row>
    <row r="110" spans="1:11" ht="21" customHeight="1" x14ac:dyDescent="0.3">
      <c r="A110" s="189"/>
      <c r="B110" s="7"/>
      <c r="C110" s="8"/>
      <c r="D110" s="9"/>
      <c r="E110" s="9" t="s">
        <v>4</v>
      </c>
      <c r="F110" s="10" t="s">
        <v>12</v>
      </c>
      <c r="G110" s="196"/>
      <c r="H110" s="11" t="s">
        <v>48</v>
      </c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3" t="s">
        <v>14</v>
      </c>
      <c r="G111" s="196"/>
      <c r="H111" s="11" t="s">
        <v>88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0" t="s">
        <v>12</v>
      </c>
      <c r="G112" s="196"/>
      <c r="H112" s="11" t="s">
        <v>48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9"/>
      <c r="E113" s="9" t="s">
        <v>7</v>
      </c>
      <c r="F113" s="13" t="s">
        <v>14</v>
      </c>
      <c r="G113" s="196"/>
      <c r="H113" s="11" t="s">
        <v>88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20" t="s">
        <v>72</v>
      </c>
      <c r="F114" s="13" t="s">
        <v>14</v>
      </c>
      <c r="G114" s="211"/>
      <c r="H114" s="11" t="s">
        <v>68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15</v>
      </c>
      <c r="B116" s="4">
        <v>45023</v>
      </c>
      <c r="C116" s="5" t="s">
        <v>23</v>
      </c>
      <c r="D116" s="46" t="s">
        <v>1380</v>
      </c>
      <c r="E116" s="9" t="s">
        <v>317</v>
      </c>
      <c r="F116" s="13"/>
      <c r="G116" s="205" t="s">
        <v>32</v>
      </c>
      <c r="H116" s="11"/>
      <c r="I116" s="203" t="s">
        <v>1383</v>
      </c>
      <c r="J116" s="17">
        <v>31483</v>
      </c>
      <c r="K116" s="50">
        <f>SUM(K108,J116)</f>
        <v>234110</v>
      </c>
    </row>
    <row r="117" spans="1:11" ht="21" customHeight="1" x14ac:dyDescent="0.3">
      <c r="A117" s="189"/>
      <c r="B117" s="7"/>
      <c r="C117" s="8"/>
      <c r="D117" s="46" t="s">
        <v>1381</v>
      </c>
      <c r="E117" s="9" t="s">
        <v>21</v>
      </c>
      <c r="F117" s="13"/>
      <c r="G117" s="196"/>
      <c r="H117" s="11"/>
      <c r="I117" s="193"/>
      <c r="J117" s="12"/>
      <c r="K117" s="47"/>
    </row>
    <row r="118" spans="1:11" ht="21" customHeight="1" x14ac:dyDescent="0.3">
      <c r="A118" s="189"/>
      <c r="B118" s="7"/>
      <c r="C118" s="8"/>
      <c r="D118" s="9"/>
      <c r="E118" s="9" t="s">
        <v>4</v>
      </c>
      <c r="F118" s="13" t="s">
        <v>14</v>
      </c>
      <c r="G118" s="196"/>
      <c r="H118" s="11" t="s">
        <v>101</v>
      </c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3" t="s">
        <v>14</v>
      </c>
      <c r="G119" s="196"/>
      <c r="H119" s="11" t="s">
        <v>47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0" t="s">
        <v>12</v>
      </c>
      <c r="G120" s="196"/>
      <c r="H120" s="11" t="s">
        <v>33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9"/>
      <c r="E121" s="9" t="s">
        <v>7</v>
      </c>
      <c r="F121" s="13" t="s">
        <v>14</v>
      </c>
      <c r="G121" s="196"/>
      <c r="H121" s="11" t="s">
        <v>47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20" t="s">
        <v>72</v>
      </c>
      <c r="F122" s="13" t="s">
        <v>14</v>
      </c>
      <c r="G122" s="211"/>
      <c r="H122" s="11" t="s">
        <v>55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26"/>
      <c r="F123" s="26"/>
      <c r="G123" s="26"/>
      <c r="H123" s="27"/>
      <c r="I123" s="26"/>
      <c r="J123" s="28"/>
      <c r="K123" s="53"/>
    </row>
    <row r="124" spans="1:11" ht="21" customHeight="1" x14ac:dyDescent="0.35">
      <c r="A124" s="188">
        <v>16</v>
      </c>
      <c r="B124" s="4">
        <v>45023</v>
      </c>
      <c r="C124" s="5" t="s">
        <v>20</v>
      </c>
      <c r="D124" s="46" t="s">
        <v>1384</v>
      </c>
      <c r="E124" s="9" t="s">
        <v>317</v>
      </c>
      <c r="F124" s="13"/>
      <c r="G124" s="205" t="s">
        <v>32</v>
      </c>
      <c r="H124" s="11"/>
      <c r="I124" s="203" t="s">
        <v>1383</v>
      </c>
      <c r="J124" s="17">
        <v>37220</v>
      </c>
      <c r="K124" s="50">
        <f>SUM(K116,J124)</f>
        <v>271330</v>
      </c>
    </row>
    <row r="125" spans="1:11" ht="21" customHeight="1" x14ac:dyDescent="0.3">
      <c r="A125" s="189"/>
      <c r="B125" s="7"/>
      <c r="C125" s="8"/>
      <c r="D125" s="46" t="s">
        <v>643</v>
      </c>
      <c r="E125" s="9" t="s">
        <v>21</v>
      </c>
      <c r="F125" s="13"/>
      <c r="G125" s="196"/>
      <c r="H125" s="11"/>
      <c r="I125" s="193"/>
      <c r="J125" s="12"/>
      <c r="K125" s="47"/>
    </row>
    <row r="126" spans="1:11" ht="21" customHeight="1" x14ac:dyDescent="0.3">
      <c r="A126" s="189"/>
      <c r="B126" s="7"/>
      <c r="C126" s="8"/>
      <c r="D126" s="9"/>
      <c r="E126" s="9" t="s">
        <v>4</v>
      </c>
      <c r="F126" s="13" t="s">
        <v>14</v>
      </c>
      <c r="G126" s="196"/>
      <c r="H126" s="11" t="s">
        <v>16</v>
      </c>
      <c r="I126" s="193"/>
      <c r="J126" s="12"/>
      <c r="K126" s="47"/>
    </row>
    <row r="127" spans="1:11" ht="21" customHeight="1" x14ac:dyDescent="0.3">
      <c r="A127" s="189"/>
      <c r="B127" s="7"/>
      <c r="C127" s="8"/>
      <c r="D127" s="9"/>
      <c r="E127" s="9" t="s">
        <v>5</v>
      </c>
      <c r="F127" s="13" t="s">
        <v>14</v>
      </c>
      <c r="G127" s="196"/>
      <c r="H127" s="11" t="s">
        <v>55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3" t="s">
        <v>14</v>
      </c>
      <c r="G128" s="196"/>
      <c r="H128" s="11" t="s">
        <v>65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9"/>
      <c r="E129" s="9" t="s">
        <v>7</v>
      </c>
      <c r="F129" s="13" t="s">
        <v>14</v>
      </c>
      <c r="G129" s="196"/>
      <c r="H129" s="11" t="s">
        <v>142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20" t="s">
        <v>72</v>
      </c>
      <c r="F130" s="10" t="s">
        <v>12</v>
      </c>
      <c r="G130" s="211"/>
      <c r="H130" s="11" t="s">
        <v>55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26"/>
      <c r="F131" s="26"/>
      <c r="G131" s="26"/>
      <c r="H131" s="27"/>
      <c r="I131" s="26"/>
      <c r="J131" s="28"/>
      <c r="K131" s="53"/>
    </row>
    <row r="132" spans="1:11" ht="21" customHeight="1" x14ac:dyDescent="0.35">
      <c r="A132" s="188">
        <v>17</v>
      </c>
      <c r="B132" s="4">
        <v>45025</v>
      </c>
      <c r="C132" s="5" t="s">
        <v>35</v>
      </c>
      <c r="D132" s="46" t="s">
        <v>1363</v>
      </c>
      <c r="E132" s="9" t="s">
        <v>317</v>
      </c>
      <c r="F132" s="13"/>
      <c r="G132" s="205" t="s">
        <v>32</v>
      </c>
      <c r="H132" s="11"/>
      <c r="I132" s="203" t="s">
        <v>759</v>
      </c>
      <c r="J132" s="17">
        <v>40100</v>
      </c>
      <c r="K132" s="50">
        <f>SUM(K124,J132)</f>
        <v>311430</v>
      </c>
    </row>
    <row r="133" spans="1:11" ht="21" customHeight="1" x14ac:dyDescent="0.3">
      <c r="A133" s="189"/>
      <c r="B133" s="7"/>
      <c r="C133" s="8"/>
      <c r="D133" s="46" t="s">
        <v>1385</v>
      </c>
      <c r="E133" s="9" t="s">
        <v>21</v>
      </c>
      <c r="F133" s="13" t="s">
        <v>14</v>
      </c>
      <c r="G133" s="196"/>
      <c r="H133" s="11" t="s">
        <v>48</v>
      </c>
      <c r="I133" s="193"/>
      <c r="J133" s="12"/>
      <c r="K133" s="47"/>
    </row>
    <row r="134" spans="1:11" ht="21" customHeight="1" x14ac:dyDescent="0.3">
      <c r="A134" s="189"/>
      <c r="B134" s="7"/>
      <c r="C134" s="8"/>
      <c r="D134" s="9"/>
      <c r="E134" s="9" t="s">
        <v>4</v>
      </c>
      <c r="F134" s="13" t="s">
        <v>14</v>
      </c>
      <c r="G134" s="196"/>
      <c r="H134" s="11" t="s">
        <v>16</v>
      </c>
      <c r="I134" s="193"/>
      <c r="J134" s="12"/>
      <c r="K134" s="47"/>
    </row>
    <row r="135" spans="1:11" ht="21" customHeight="1" x14ac:dyDescent="0.3">
      <c r="A135" s="189"/>
      <c r="B135" s="7"/>
      <c r="C135" s="8"/>
      <c r="D135" s="9"/>
      <c r="E135" s="9" t="s">
        <v>5</v>
      </c>
      <c r="F135" s="13" t="s">
        <v>14</v>
      </c>
      <c r="G135" s="196"/>
      <c r="H135" s="11" t="s">
        <v>52</v>
      </c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6</v>
      </c>
      <c r="F136" s="13" t="s">
        <v>14</v>
      </c>
      <c r="G136" s="196"/>
      <c r="H136" s="11" t="s">
        <v>101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9"/>
      <c r="E137" s="9" t="s">
        <v>7</v>
      </c>
      <c r="F137" s="10" t="s">
        <v>12</v>
      </c>
      <c r="G137" s="196"/>
      <c r="H137" s="11" t="s">
        <v>52</v>
      </c>
      <c r="I137" s="193"/>
      <c r="J137" s="12"/>
      <c r="K137" s="47"/>
    </row>
    <row r="138" spans="1:11" ht="21" customHeight="1" thickBot="1" x14ac:dyDescent="0.35">
      <c r="A138" s="201"/>
      <c r="B138" s="34"/>
      <c r="C138" s="19"/>
      <c r="D138" s="20"/>
      <c r="E138" s="20" t="s">
        <v>72</v>
      </c>
      <c r="F138" s="13" t="s">
        <v>14</v>
      </c>
      <c r="G138" s="211"/>
      <c r="H138" s="11" t="s">
        <v>68</v>
      </c>
      <c r="I138" s="204"/>
      <c r="J138" s="23"/>
      <c r="K138" s="51"/>
    </row>
    <row r="139" spans="1:11" ht="21" customHeight="1" thickTop="1" x14ac:dyDescent="0.3">
      <c r="A139" s="52"/>
      <c r="B139" s="40"/>
      <c r="C139" s="25"/>
      <c r="D139" s="26"/>
      <c r="E139" s="26"/>
      <c r="F139" s="26"/>
      <c r="G139" s="26"/>
      <c r="H139" s="27"/>
      <c r="I139" s="26"/>
      <c r="J139" s="28"/>
      <c r="K139" s="53"/>
    </row>
    <row r="140" spans="1:11" ht="21" customHeight="1" x14ac:dyDescent="0.35">
      <c r="A140" s="188">
        <v>18</v>
      </c>
      <c r="B140" s="4">
        <v>45025</v>
      </c>
      <c r="C140" s="5" t="s">
        <v>35</v>
      </c>
      <c r="D140" s="46" t="s">
        <v>1386</v>
      </c>
      <c r="E140" s="9" t="s">
        <v>317</v>
      </c>
      <c r="F140" s="13"/>
      <c r="G140" s="205" t="s">
        <v>32</v>
      </c>
      <c r="H140" s="11"/>
      <c r="I140" s="203" t="s">
        <v>1383</v>
      </c>
      <c r="J140" s="17">
        <v>31523</v>
      </c>
      <c r="K140" s="50">
        <f>SUM(K132,J140)</f>
        <v>342953</v>
      </c>
    </row>
    <row r="141" spans="1:11" ht="21" customHeight="1" x14ac:dyDescent="0.3">
      <c r="A141" s="189"/>
      <c r="B141" s="7"/>
      <c r="C141" s="8"/>
      <c r="D141" s="46" t="s">
        <v>1387</v>
      </c>
      <c r="E141" s="9" t="s">
        <v>21</v>
      </c>
      <c r="F141" s="13" t="s">
        <v>14</v>
      </c>
      <c r="G141" s="196"/>
      <c r="H141" s="11" t="s">
        <v>28</v>
      </c>
      <c r="I141" s="193"/>
      <c r="J141" s="12"/>
      <c r="K141" s="47"/>
    </row>
    <row r="142" spans="1:11" ht="21" customHeight="1" x14ac:dyDescent="0.3">
      <c r="A142" s="189"/>
      <c r="B142" s="7"/>
      <c r="C142" s="8"/>
      <c r="D142" s="9"/>
      <c r="E142" s="9" t="s">
        <v>4</v>
      </c>
      <c r="F142" s="13" t="s">
        <v>14</v>
      </c>
      <c r="G142" s="196"/>
      <c r="H142" s="11" t="s">
        <v>68</v>
      </c>
      <c r="I142" s="193"/>
      <c r="J142" s="12"/>
      <c r="K142" s="47"/>
    </row>
    <row r="143" spans="1:11" ht="21" customHeight="1" x14ac:dyDescent="0.3">
      <c r="A143" s="189"/>
      <c r="B143" s="7"/>
      <c r="C143" s="8"/>
      <c r="D143" s="9"/>
      <c r="E143" s="9" t="s">
        <v>5</v>
      </c>
      <c r="F143" s="13" t="s">
        <v>14</v>
      </c>
      <c r="G143" s="196"/>
      <c r="H143" s="11" t="s">
        <v>47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6</v>
      </c>
      <c r="F144" s="10" t="s">
        <v>12</v>
      </c>
      <c r="G144" s="196"/>
      <c r="H144" s="11" t="s">
        <v>55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9"/>
      <c r="E145" s="9" t="s">
        <v>7</v>
      </c>
      <c r="F145" s="13" t="s">
        <v>14</v>
      </c>
      <c r="G145" s="196"/>
      <c r="H145" s="11" t="s">
        <v>47</v>
      </c>
      <c r="I145" s="193"/>
      <c r="J145" s="12"/>
      <c r="K145" s="47"/>
    </row>
    <row r="146" spans="1:11" ht="21" customHeight="1" thickBot="1" x14ac:dyDescent="0.35">
      <c r="A146" s="201"/>
      <c r="B146" s="34"/>
      <c r="C146" s="19"/>
      <c r="D146" s="20"/>
      <c r="E146" s="20" t="s">
        <v>72</v>
      </c>
      <c r="F146" s="10" t="s">
        <v>12</v>
      </c>
      <c r="G146" s="211"/>
      <c r="H146" s="11" t="s">
        <v>55</v>
      </c>
      <c r="I146" s="204"/>
      <c r="J146" s="23"/>
      <c r="K146" s="51"/>
    </row>
    <row r="147" spans="1:11" ht="21" customHeight="1" thickTop="1" x14ac:dyDescent="0.3">
      <c r="A147" s="52"/>
      <c r="B147" s="40"/>
      <c r="C147" s="25"/>
      <c r="D147" s="26"/>
      <c r="E147" s="26"/>
      <c r="F147" s="26"/>
      <c r="G147" s="26"/>
      <c r="H147" s="27"/>
      <c r="I147" s="26"/>
      <c r="J147" s="28"/>
      <c r="K147" s="53"/>
    </row>
    <row r="148" spans="1:11" ht="21" customHeight="1" x14ac:dyDescent="0.35">
      <c r="A148" s="188">
        <v>19</v>
      </c>
      <c r="B148" s="4">
        <v>45025</v>
      </c>
      <c r="C148" s="5" t="s">
        <v>23</v>
      </c>
      <c r="D148" s="46" t="s">
        <v>1388</v>
      </c>
      <c r="E148" s="9" t="s">
        <v>317</v>
      </c>
      <c r="F148" s="13"/>
      <c r="G148" s="205" t="s">
        <v>32</v>
      </c>
      <c r="H148" s="11"/>
      <c r="I148" s="203" t="s">
        <v>1370</v>
      </c>
      <c r="J148" s="17">
        <v>22922</v>
      </c>
      <c r="K148" s="50">
        <f>SUM(K140,J148)</f>
        <v>365875</v>
      </c>
    </row>
    <row r="149" spans="1:11" ht="21" customHeight="1" x14ac:dyDescent="0.3">
      <c r="A149" s="189"/>
      <c r="B149" s="7"/>
      <c r="C149" s="8"/>
      <c r="D149" s="46" t="s">
        <v>1389</v>
      </c>
      <c r="E149" s="9" t="s">
        <v>21</v>
      </c>
      <c r="F149" s="13"/>
      <c r="G149" s="196"/>
      <c r="H149" s="11"/>
      <c r="I149" s="193"/>
      <c r="J149" s="12"/>
      <c r="K149" s="47"/>
    </row>
    <row r="150" spans="1:11" ht="21" customHeight="1" x14ac:dyDescent="0.3">
      <c r="A150" s="189"/>
      <c r="B150" s="7"/>
      <c r="C150" s="8"/>
      <c r="D150" s="9"/>
      <c r="E150" s="9" t="s">
        <v>4</v>
      </c>
      <c r="F150" s="10" t="s">
        <v>12</v>
      </c>
      <c r="G150" s="196"/>
      <c r="H150" s="11" t="s">
        <v>93</v>
      </c>
      <c r="I150" s="193"/>
      <c r="J150" s="12"/>
      <c r="K150" s="47"/>
    </row>
    <row r="151" spans="1:11" ht="21" customHeight="1" x14ac:dyDescent="0.3">
      <c r="A151" s="189"/>
      <c r="B151" s="7"/>
      <c r="C151" s="8"/>
      <c r="D151" s="9"/>
      <c r="E151" s="9" t="s">
        <v>5</v>
      </c>
      <c r="F151" s="13" t="s">
        <v>14</v>
      </c>
      <c r="G151" s="196"/>
      <c r="H151" s="11" t="s">
        <v>93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6</v>
      </c>
      <c r="F152" s="10" t="s">
        <v>12</v>
      </c>
      <c r="G152" s="196"/>
      <c r="H152" s="11" t="s">
        <v>142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9"/>
      <c r="E153" s="9" t="s">
        <v>7</v>
      </c>
      <c r="F153" s="13" t="s">
        <v>14</v>
      </c>
      <c r="G153" s="196"/>
      <c r="H153" s="11" t="s">
        <v>93</v>
      </c>
      <c r="I153" s="193"/>
      <c r="J153" s="12"/>
      <c r="K153" s="47"/>
    </row>
    <row r="154" spans="1:11" ht="21" customHeight="1" thickBot="1" x14ac:dyDescent="0.35">
      <c r="A154" s="201"/>
      <c r="B154" s="34"/>
      <c r="C154" s="19"/>
      <c r="D154" s="20"/>
      <c r="E154" s="20" t="s">
        <v>72</v>
      </c>
      <c r="F154" s="10" t="s">
        <v>12</v>
      </c>
      <c r="G154" s="211"/>
      <c r="H154" s="11" t="s">
        <v>68</v>
      </c>
      <c r="I154" s="204"/>
      <c r="J154" s="23"/>
      <c r="K154" s="51"/>
    </row>
    <row r="155" spans="1:11" ht="21" customHeight="1" thickTop="1" x14ac:dyDescent="0.3">
      <c r="A155" s="52"/>
      <c r="B155" s="40"/>
      <c r="C155" s="25"/>
      <c r="D155" s="26"/>
      <c r="E155" s="26"/>
      <c r="F155" s="26"/>
      <c r="G155" s="26"/>
      <c r="H155" s="27"/>
      <c r="I155" s="26"/>
      <c r="J155" s="28"/>
      <c r="K155" s="53"/>
    </row>
    <row r="156" spans="1:11" ht="21" customHeight="1" x14ac:dyDescent="0.35">
      <c r="A156" s="188">
        <v>20</v>
      </c>
      <c r="B156" s="4">
        <v>45025</v>
      </c>
      <c r="C156" s="5" t="s">
        <v>20</v>
      </c>
      <c r="D156" s="46" t="s">
        <v>1390</v>
      </c>
      <c r="E156" s="9" t="s">
        <v>317</v>
      </c>
      <c r="F156" s="13"/>
      <c r="G156" s="202" t="s">
        <v>43</v>
      </c>
      <c r="H156" s="11"/>
      <c r="I156" s="203" t="s">
        <v>1383</v>
      </c>
      <c r="J156" s="17">
        <v>3036</v>
      </c>
      <c r="K156" s="50">
        <f>SUM(K148,J156)</f>
        <v>368911</v>
      </c>
    </row>
    <row r="157" spans="1:11" ht="21" customHeight="1" x14ac:dyDescent="0.3">
      <c r="A157" s="189"/>
      <c r="B157" s="7"/>
      <c r="C157" s="8"/>
      <c r="D157" s="46" t="s">
        <v>1173</v>
      </c>
      <c r="E157" s="9" t="s">
        <v>21</v>
      </c>
      <c r="F157" s="10" t="s">
        <v>12</v>
      </c>
      <c r="G157" s="214"/>
      <c r="H157" s="11" t="s">
        <v>86</v>
      </c>
      <c r="I157" s="193"/>
      <c r="J157" s="12"/>
      <c r="K157" s="47"/>
    </row>
    <row r="158" spans="1:11" ht="21" customHeight="1" x14ac:dyDescent="0.3">
      <c r="A158" s="189"/>
      <c r="B158" s="7"/>
      <c r="C158" s="8"/>
      <c r="D158" s="9"/>
      <c r="E158" s="9" t="s">
        <v>4</v>
      </c>
      <c r="F158" s="10" t="s">
        <v>12</v>
      </c>
      <c r="G158" s="214"/>
      <c r="H158" s="11" t="s">
        <v>55</v>
      </c>
      <c r="I158" s="193"/>
      <c r="J158" s="12"/>
      <c r="K158" s="47"/>
    </row>
    <row r="159" spans="1:11" ht="21" customHeight="1" x14ac:dyDescent="0.3">
      <c r="A159" s="189"/>
      <c r="B159" s="7"/>
      <c r="C159" s="8"/>
      <c r="D159" s="9"/>
      <c r="E159" s="9" t="s">
        <v>5</v>
      </c>
      <c r="F159" s="10" t="s">
        <v>12</v>
      </c>
      <c r="G159" s="214"/>
      <c r="H159" s="11" t="s">
        <v>144</v>
      </c>
      <c r="I159" s="193"/>
      <c r="J159" s="12"/>
      <c r="K159" s="47"/>
    </row>
    <row r="160" spans="1:11" ht="21" customHeight="1" x14ac:dyDescent="0.3">
      <c r="A160" s="189"/>
      <c r="B160" s="7"/>
      <c r="C160" s="8"/>
      <c r="D160" s="9"/>
      <c r="E160" s="9" t="s">
        <v>6</v>
      </c>
      <c r="F160" s="10" t="s">
        <v>12</v>
      </c>
      <c r="G160" s="214"/>
      <c r="H160" s="11" t="s">
        <v>142</v>
      </c>
      <c r="I160" s="193"/>
      <c r="J160" s="12"/>
      <c r="K160" s="47"/>
    </row>
    <row r="161" spans="1:11" ht="21" customHeight="1" x14ac:dyDescent="0.3">
      <c r="A161" s="189"/>
      <c r="B161" s="7"/>
      <c r="C161" s="8"/>
      <c r="D161" s="9"/>
      <c r="E161" s="9" t="s">
        <v>7</v>
      </c>
      <c r="F161" s="13" t="s">
        <v>14</v>
      </c>
      <c r="G161" s="214"/>
      <c r="H161" s="11" t="s">
        <v>144</v>
      </c>
      <c r="I161" s="193"/>
      <c r="J161" s="12"/>
      <c r="K161" s="47"/>
    </row>
    <row r="162" spans="1:11" ht="21" customHeight="1" thickBot="1" x14ac:dyDescent="0.35">
      <c r="A162" s="201"/>
      <c r="B162" s="34"/>
      <c r="C162" s="19"/>
      <c r="D162" s="20"/>
      <c r="E162" s="20" t="s">
        <v>72</v>
      </c>
      <c r="F162" s="10" t="s">
        <v>12</v>
      </c>
      <c r="G162" s="214"/>
      <c r="H162" s="11" t="s">
        <v>68</v>
      </c>
      <c r="I162" s="204"/>
      <c r="J162" s="23"/>
      <c r="K162" s="51"/>
    </row>
    <row r="163" spans="1:11" ht="21" customHeight="1" thickTop="1" x14ac:dyDescent="0.3">
      <c r="A163" s="52"/>
      <c r="B163" s="40"/>
      <c r="C163" s="25"/>
      <c r="D163" s="26"/>
      <c r="E163" s="26"/>
      <c r="F163" s="26"/>
      <c r="G163" s="26"/>
      <c r="H163" s="27"/>
      <c r="I163" s="26"/>
      <c r="J163" s="28"/>
      <c r="K163" s="53"/>
    </row>
    <row r="164" spans="1:11" ht="21" customHeight="1" x14ac:dyDescent="0.35">
      <c r="A164" s="188">
        <v>21</v>
      </c>
      <c r="B164" s="4">
        <v>45027</v>
      </c>
      <c r="C164" s="5" t="s">
        <v>104</v>
      </c>
      <c r="D164" s="46" t="s">
        <v>1391</v>
      </c>
      <c r="E164" s="9" t="s">
        <v>317</v>
      </c>
      <c r="F164" s="13"/>
      <c r="G164" s="205" t="s">
        <v>32</v>
      </c>
      <c r="H164" s="11"/>
      <c r="I164" s="203" t="s">
        <v>759</v>
      </c>
      <c r="J164" s="17">
        <v>24952</v>
      </c>
      <c r="K164" s="50">
        <f>SUM(K156,J164)</f>
        <v>393863</v>
      </c>
    </row>
    <row r="165" spans="1:11" ht="21" customHeight="1" x14ac:dyDescent="0.3">
      <c r="A165" s="189"/>
      <c r="B165" s="7"/>
      <c r="C165" s="8"/>
      <c r="D165" s="46" t="s">
        <v>927</v>
      </c>
      <c r="E165" s="9" t="s">
        <v>21</v>
      </c>
      <c r="F165" s="10" t="s">
        <v>12</v>
      </c>
      <c r="G165" s="196"/>
      <c r="H165" s="11" t="s">
        <v>26</v>
      </c>
      <c r="I165" s="193"/>
      <c r="J165" s="12"/>
      <c r="K165" s="47"/>
    </row>
    <row r="166" spans="1:11" ht="21" customHeight="1" x14ac:dyDescent="0.3">
      <c r="A166" s="189"/>
      <c r="B166" s="7"/>
      <c r="C166" s="8"/>
      <c r="D166" s="9"/>
      <c r="E166" s="9" t="s">
        <v>4</v>
      </c>
      <c r="F166" s="13" t="s">
        <v>14</v>
      </c>
      <c r="G166" s="196"/>
      <c r="H166" s="11" t="s">
        <v>86</v>
      </c>
      <c r="I166" s="193"/>
      <c r="J166" s="12"/>
      <c r="K166" s="47"/>
    </row>
    <row r="167" spans="1:11" ht="21" customHeight="1" x14ac:dyDescent="0.3">
      <c r="A167" s="189"/>
      <c r="B167" s="7"/>
      <c r="C167" s="8"/>
      <c r="D167" s="9"/>
      <c r="E167" s="9" t="s">
        <v>5</v>
      </c>
      <c r="F167" s="13" t="s">
        <v>14</v>
      </c>
      <c r="G167" s="196"/>
      <c r="H167" s="11" t="s">
        <v>101</v>
      </c>
      <c r="I167" s="193"/>
      <c r="J167" s="12"/>
      <c r="K167" s="47"/>
    </row>
    <row r="168" spans="1:11" ht="21" customHeight="1" x14ac:dyDescent="0.3">
      <c r="A168" s="189"/>
      <c r="B168" s="7"/>
      <c r="C168" s="8"/>
      <c r="D168" s="9"/>
      <c r="E168" s="9" t="s">
        <v>6</v>
      </c>
      <c r="F168" s="13" t="s">
        <v>14</v>
      </c>
      <c r="G168" s="196"/>
      <c r="H168" s="11" t="s">
        <v>48</v>
      </c>
      <c r="I168" s="193"/>
      <c r="J168" s="12"/>
      <c r="K168" s="47"/>
    </row>
    <row r="169" spans="1:11" ht="21" customHeight="1" x14ac:dyDescent="0.3">
      <c r="A169" s="189"/>
      <c r="B169" s="7"/>
      <c r="C169" s="8"/>
      <c r="D169" s="9"/>
      <c r="E169" s="9" t="s">
        <v>7</v>
      </c>
      <c r="F169" s="10" t="s">
        <v>12</v>
      </c>
      <c r="G169" s="196"/>
      <c r="H169" s="11" t="s">
        <v>101</v>
      </c>
      <c r="I169" s="193"/>
      <c r="J169" s="12"/>
      <c r="K169" s="47"/>
    </row>
    <row r="170" spans="1:11" ht="21" customHeight="1" thickBot="1" x14ac:dyDescent="0.35">
      <c r="A170" s="201"/>
      <c r="B170" s="34"/>
      <c r="C170" s="19"/>
      <c r="D170" s="20"/>
      <c r="E170" s="20" t="s">
        <v>72</v>
      </c>
      <c r="F170" s="10" t="s">
        <v>12</v>
      </c>
      <c r="G170" s="211"/>
      <c r="H170" s="11" t="s">
        <v>55</v>
      </c>
      <c r="I170" s="204"/>
      <c r="J170" s="23"/>
      <c r="K170" s="51"/>
    </row>
    <row r="171" spans="1:11" ht="21" customHeight="1" thickTop="1" x14ac:dyDescent="0.3">
      <c r="A171" s="52"/>
      <c r="B171" s="40"/>
      <c r="C171" s="25"/>
      <c r="D171" s="26"/>
      <c r="E171" s="26"/>
      <c r="F171" s="26"/>
      <c r="G171" s="26"/>
      <c r="H171" s="27"/>
      <c r="I171" s="26"/>
      <c r="J171" s="28"/>
      <c r="K171" s="53"/>
    </row>
    <row r="172" spans="1:11" ht="21" customHeight="1" x14ac:dyDescent="0.35">
      <c r="A172" s="188">
        <v>22</v>
      </c>
      <c r="B172" s="4">
        <v>45029</v>
      </c>
      <c r="C172" s="5" t="s">
        <v>104</v>
      </c>
      <c r="D172" s="46" t="s">
        <v>1392</v>
      </c>
      <c r="E172" s="9" t="s">
        <v>317</v>
      </c>
      <c r="F172" s="13"/>
      <c r="G172" s="205" t="s">
        <v>32</v>
      </c>
      <c r="H172" s="11"/>
      <c r="I172" s="203" t="s">
        <v>1383</v>
      </c>
      <c r="J172" s="17">
        <v>39141</v>
      </c>
      <c r="K172" s="50">
        <f>SUM(K164,J172)</f>
        <v>433004</v>
      </c>
    </row>
    <row r="173" spans="1:11" ht="21" customHeight="1" x14ac:dyDescent="0.3">
      <c r="A173" s="189"/>
      <c r="B173" s="7"/>
      <c r="C173" s="8"/>
      <c r="D173" s="46" t="s">
        <v>1393</v>
      </c>
      <c r="E173" s="9" t="s">
        <v>21</v>
      </c>
      <c r="F173" s="10"/>
      <c r="G173" s="196"/>
      <c r="H173" s="11"/>
      <c r="I173" s="193"/>
      <c r="J173" s="12"/>
      <c r="K173" s="47"/>
    </row>
    <row r="174" spans="1:11" ht="21" customHeight="1" x14ac:dyDescent="0.3">
      <c r="A174" s="189"/>
      <c r="B174" s="7"/>
      <c r="C174" s="8"/>
      <c r="D174" s="9"/>
      <c r="E174" s="9" t="s">
        <v>4</v>
      </c>
      <c r="F174" s="13"/>
      <c r="G174" s="196"/>
      <c r="H174" s="11"/>
      <c r="I174" s="193"/>
      <c r="J174" s="12"/>
      <c r="K174" s="47"/>
    </row>
    <row r="175" spans="1:11" ht="21" customHeight="1" x14ac:dyDescent="0.3">
      <c r="A175" s="189"/>
      <c r="B175" s="7"/>
      <c r="C175" s="8"/>
      <c r="D175" s="9"/>
      <c r="E175" s="9" t="s">
        <v>5</v>
      </c>
      <c r="F175" s="13" t="s">
        <v>14</v>
      </c>
      <c r="G175" s="196"/>
      <c r="H175" s="11" t="s">
        <v>27</v>
      </c>
      <c r="I175" s="193"/>
      <c r="J175" s="12"/>
      <c r="K175" s="47"/>
    </row>
    <row r="176" spans="1:11" ht="21" customHeight="1" x14ac:dyDescent="0.3">
      <c r="A176" s="189"/>
      <c r="B176" s="7"/>
      <c r="C176" s="8"/>
      <c r="D176" s="9"/>
      <c r="E176" s="9" t="s">
        <v>6</v>
      </c>
      <c r="F176" s="13" t="s">
        <v>14</v>
      </c>
      <c r="G176" s="196"/>
      <c r="H176" s="11" t="s">
        <v>86</v>
      </c>
      <c r="I176" s="193"/>
      <c r="J176" s="12"/>
      <c r="K176" s="47"/>
    </row>
    <row r="177" spans="1:11" ht="21" customHeight="1" x14ac:dyDescent="0.3">
      <c r="A177" s="189"/>
      <c r="B177" s="7"/>
      <c r="C177" s="8"/>
      <c r="D177" s="9"/>
      <c r="E177" s="9" t="s">
        <v>7</v>
      </c>
      <c r="F177" s="13" t="s">
        <v>14</v>
      </c>
      <c r="G177" s="196"/>
      <c r="H177" s="11" t="s">
        <v>48</v>
      </c>
      <c r="I177" s="193"/>
      <c r="J177" s="12"/>
      <c r="K177" s="47"/>
    </row>
    <row r="178" spans="1:11" ht="21" customHeight="1" thickBot="1" x14ac:dyDescent="0.35">
      <c r="A178" s="201"/>
      <c r="B178" s="34"/>
      <c r="C178" s="19"/>
      <c r="D178" s="20"/>
      <c r="E178" s="20" t="s">
        <v>72</v>
      </c>
      <c r="F178" s="13" t="s">
        <v>14</v>
      </c>
      <c r="G178" s="211"/>
      <c r="H178" s="11" t="s">
        <v>68</v>
      </c>
      <c r="I178" s="204"/>
      <c r="J178" s="23"/>
      <c r="K178" s="51"/>
    </row>
    <row r="179" spans="1:11" ht="21" customHeight="1" thickTop="1" x14ac:dyDescent="0.3">
      <c r="A179" s="52"/>
      <c r="B179" s="40"/>
      <c r="C179" s="25"/>
      <c r="D179" s="26"/>
      <c r="E179" s="26"/>
      <c r="F179" s="26"/>
      <c r="G179" s="26"/>
      <c r="H179" s="27"/>
      <c r="I179" s="26"/>
      <c r="J179" s="28"/>
      <c r="K179" s="53"/>
    </row>
    <row r="180" spans="1:11" ht="21" customHeight="1" x14ac:dyDescent="0.35">
      <c r="A180" s="188">
        <v>23</v>
      </c>
      <c r="B180" s="4">
        <v>45029</v>
      </c>
      <c r="C180" s="5" t="s">
        <v>35</v>
      </c>
      <c r="D180" s="46" t="s">
        <v>1394</v>
      </c>
      <c r="E180" s="9" t="s">
        <v>317</v>
      </c>
      <c r="F180" s="13"/>
      <c r="G180" s="205" t="s">
        <v>32</v>
      </c>
      <c r="H180" s="11"/>
      <c r="I180" s="203" t="s">
        <v>759</v>
      </c>
      <c r="J180" s="17">
        <v>44075</v>
      </c>
      <c r="K180" s="50">
        <f>SUM(K172,J180)</f>
        <v>477079</v>
      </c>
    </row>
    <row r="181" spans="1:11" ht="21" customHeight="1" x14ac:dyDescent="0.3">
      <c r="A181" s="189"/>
      <c r="B181" s="7"/>
      <c r="C181" s="8"/>
      <c r="D181" s="46" t="s">
        <v>1364</v>
      </c>
      <c r="E181" s="9" t="s">
        <v>21</v>
      </c>
      <c r="F181" s="10"/>
      <c r="G181" s="196"/>
      <c r="H181" s="11"/>
      <c r="I181" s="193"/>
      <c r="J181" s="12"/>
      <c r="K181" s="47"/>
    </row>
    <row r="182" spans="1:11" ht="21" customHeight="1" x14ac:dyDescent="0.3">
      <c r="A182" s="189"/>
      <c r="B182" s="7"/>
      <c r="C182" s="8"/>
      <c r="D182" s="9"/>
      <c r="E182" s="9" t="s">
        <v>4</v>
      </c>
      <c r="F182" s="13"/>
      <c r="G182" s="196"/>
      <c r="H182" s="11"/>
      <c r="I182" s="193"/>
      <c r="J182" s="12"/>
      <c r="K182" s="47"/>
    </row>
    <row r="183" spans="1:11" ht="21" customHeight="1" x14ac:dyDescent="0.3">
      <c r="A183" s="189"/>
      <c r="B183" s="7"/>
      <c r="C183" s="8"/>
      <c r="D183" s="9"/>
      <c r="E183" s="9" t="s">
        <v>5</v>
      </c>
      <c r="F183" s="13" t="s">
        <v>14</v>
      </c>
      <c r="G183" s="196"/>
      <c r="H183" s="11" t="s">
        <v>48</v>
      </c>
      <c r="I183" s="193"/>
      <c r="J183" s="12"/>
      <c r="K183" s="47"/>
    </row>
    <row r="184" spans="1:11" ht="21" customHeight="1" x14ac:dyDescent="0.3">
      <c r="A184" s="189"/>
      <c r="B184" s="7"/>
      <c r="C184" s="8"/>
      <c r="D184" s="9"/>
      <c r="E184" s="9" t="s">
        <v>6</v>
      </c>
      <c r="F184" s="13" t="s">
        <v>14</v>
      </c>
      <c r="G184" s="196"/>
      <c r="H184" s="11" t="s">
        <v>26</v>
      </c>
      <c r="I184" s="193"/>
      <c r="J184" s="12"/>
      <c r="K184" s="47"/>
    </row>
    <row r="185" spans="1:11" ht="21" customHeight="1" x14ac:dyDescent="0.3">
      <c r="A185" s="189"/>
      <c r="B185" s="7"/>
      <c r="C185" s="8"/>
      <c r="D185" s="9"/>
      <c r="E185" s="9" t="s">
        <v>7</v>
      </c>
      <c r="F185" s="13" t="s">
        <v>14</v>
      </c>
      <c r="G185" s="196"/>
      <c r="H185" s="11" t="s">
        <v>52</v>
      </c>
      <c r="I185" s="193"/>
      <c r="J185" s="12"/>
      <c r="K185" s="47"/>
    </row>
    <row r="186" spans="1:11" ht="21" customHeight="1" thickBot="1" x14ac:dyDescent="0.35">
      <c r="A186" s="201"/>
      <c r="B186" s="34"/>
      <c r="C186" s="19"/>
      <c r="D186" s="20"/>
      <c r="E186" s="20" t="s">
        <v>72</v>
      </c>
      <c r="F186" s="13" t="s">
        <v>14</v>
      </c>
      <c r="G186" s="211"/>
      <c r="H186" s="11" t="s">
        <v>68</v>
      </c>
      <c r="I186" s="204"/>
      <c r="J186" s="23"/>
      <c r="K186" s="51"/>
    </row>
    <row r="187" spans="1:11" ht="21" customHeight="1" thickTop="1" x14ac:dyDescent="0.3">
      <c r="A187" s="52"/>
      <c r="B187" s="40"/>
      <c r="C187" s="25"/>
      <c r="D187" s="26"/>
      <c r="E187" s="26"/>
      <c r="F187" s="26"/>
      <c r="G187" s="26"/>
      <c r="H187" s="27"/>
      <c r="I187" s="26"/>
      <c r="J187" s="28"/>
      <c r="K187" s="53"/>
    </row>
    <row r="188" spans="1:11" ht="21" customHeight="1" x14ac:dyDescent="0.35">
      <c r="A188" s="188">
        <v>24</v>
      </c>
      <c r="B188" s="4">
        <v>45030</v>
      </c>
      <c r="C188" s="5" t="s">
        <v>35</v>
      </c>
      <c r="D188" s="46" t="s">
        <v>1395</v>
      </c>
      <c r="E188" s="9" t="s">
        <v>317</v>
      </c>
      <c r="F188" s="13"/>
      <c r="G188" s="205" t="s">
        <v>32</v>
      </c>
      <c r="H188" s="11"/>
      <c r="I188" s="203" t="s">
        <v>1383</v>
      </c>
      <c r="J188" s="17">
        <v>43849</v>
      </c>
      <c r="K188" s="50">
        <f>SUM(K180,J188)</f>
        <v>520928</v>
      </c>
    </row>
    <row r="189" spans="1:11" ht="21" customHeight="1" x14ac:dyDescent="0.3">
      <c r="A189" s="189"/>
      <c r="B189" s="7"/>
      <c r="C189" s="8"/>
      <c r="D189" s="46" t="s">
        <v>50</v>
      </c>
      <c r="E189" s="9" t="s">
        <v>21</v>
      </c>
      <c r="F189" s="10"/>
      <c r="G189" s="196"/>
      <c r="H189" s="11"/>
      <c r="I189" s="193"/>
      <c r="J189" s="12"/>
      <c r="K189" s="47"/>
    </row>
    <row r="190" spans="1:11" ht="21" customHeight="1" x14ac:dyDescent="0.3">
      <c r="A190" s="189"/>
      <c r="B190" s="7"/>
      <c r="C190" s="8"/>
      <c r="D190" s="9"/>
      <c r="E190" s="9" t="s">
        <v>4</v>
      </c>
      <c r="F190" s="13" t="s">
        <v>14</v>
      </c>
      <c r="G190" s="196"/>
      <c r="H190" s="11" t="s">
        <v>52</v>
      </c>
      <c r="I190" s="193"/>
      <c r="J190" s="12"/>
      <c r="K190" s="47"/>
    </row>
    <row r="191" spans="1:11" ht="21" customHeight="1" x14ac:dyDescent="0.3">
      <c r="A191" s="189"/>
      <c r="B191" s="7"/>
      <c r="C191" s="8"/>
      <c r="D191" s="9"/>
      <c r="E191" s="9" t="s">
        <v>5</v>
      </c>
      <c r="F191" s="13" t="s">
        <v>14</v>
      </c>
      <c r="G191" s="196"/>
      <c r="H191" s="11" t="s">
        <v>86</v>
      </c>
      <c r="I191" s="193"/>
      <c r="J191" s="12"/>
      <c r="K191" s="47"/>
    </row>
    <row r="192" spans="1:11" ht="21" customHeight="1" x14ac:dyDescent="0.3">
      <c r="A192" s="189"/>
      <c r="B192" s="7"/>
      <c r="C192" s="8"/>
      <c r="D192" s="9"/>
      <c r="E192" s="9" t="s">
        <v>6</v>
      </c>
      <c r="F192" s="13" t="s">
        <v>14</v>
      </c>
      <c r="G192" s="196"/>
      <c r="H192" s="11" t="s">
        <v>133</v>
      </c>
      <c r="I192" s="193"/>
      <c r="J192" s="12"/>
      <c r="K192" s="47"/>
    </row>
    <row r="193" spans="1:11" ht="21" customHeight="1" x14ac:dyDescent="0.3">
      <c r="A193" s="189"/>
      <c r="B193" s="7"/>
      <c r="C193" s="8"/>
      <c r="D193" s="9"/>
      <c r="E193" s="9" t="s">
        <v>7</v>
      </c>
      <c r="F193" s="13" t="s">
        <v>14</v>
      </c>
      <c r="G193" s="196"/>
      <c r="H193" s="11" t="s">
        <v>45</v>
      </c>
      <c r="I193" s="193"/>
      <c r="J193" s="12"/>
      <c r="K193" s="47"/>
    </row>
    <row r="194" spans="1:11" ht="21" customHeight="1" thickBot="1" x14ac:dyDescent="0.35">
      <c r="A194" s="201"/>
      <c r="B194" s="34"/>
      <c r="C194" s="19"/>
      <c r="D194" s="20"/>
      <c r="E194" s="20" t="s">
        <v>72</v>
      </c>
      <c r="F194" s="10" t="s">
        <v>12</v>
      </c>
      <c r="G194" s="211"/>
      <c r="H194" s="11" t="s">
        <v>68</v>
      </c>
      <c r="I194" s="204"/>
      <c r="J194" s="23"/>
      <c r="K194" s="51"/>
    </row>
    <row r="195" spans="1:11" ht="21" customHeight="1" thickTop="1" x14ac:dyDescent="0.3">
      <c r="A195" s="52"/>
      <c r="B195" s="40"/>
      <c r="C195" s="25"/>
      <c r="D195" s="26"/>
      <c r="E195" s="26"/>
      <c r="F195" s="26"/>
      <c r="G195" s="26"/>
      <c r="H195" s="27"/>
      <c r="I195" s="26"/>
      <c r="J195" s="28"/>
      <c r="K195" s="53"/>
    </row>
    <row r="196" spans="1:11" ht="21" customHeight="1" x14ac:dyDescent="0.35">
      <c r="A196" s="188">
        <v>25</v>
      </c>
      <c r="B196" s="4">
        <v>45032</v>
      </c>
      <c r="C196" s="5" t="s">
        <v>20</v>
      </c>
      <c r="D196" s="46" t="s">
        <v>1396</v>
      </c>
      <c r="E196" s="9" t="s">
        <v>317</v>
      </c>
      <c r="F196" s="13"/>
      <c r="G196" s="202" t="s">
        <v>43</v>
      </c>
      <c r="H196" s="11"/>
      <c r="I196" s="203" t="s">
        <v>1383</v>
      </c>
      <c r="J196" s="17">
        <v>5500</v>
      </c>
      <c r="K196" s="50">
        <f>SUM(K188,J196)</f>
        <v>526428</v>
      </c>
    </row>
    <row r="197" spans="1:11" ht="21" customHeight="1" x14ac:dyDescent="0.3">
      <c r="A197" s="189"/>
      <c r="B197" s="7"/>
      <c r="C197" s="8"/>
      <c r="D197" s="46" t="s">
        <v>1397</v>
      </c>
      <c r="E197" s="9" t="s">
        <v>21</v>
      </c>
      <c r="F197" s="13" t="s">
        <v>14</v>
      </c>
      <c r="G197" s="214"/>
      <c r="H197" s="11" t="s">
        <v>101</v>
      </c>
      <c r="I197" s="193"/>
      <c r="J197" s="12"/>
      <c r="K197" s="47"/>
    </row>
    <row r="198" spans="1:11" ht="21" customHeight="1" x14ac:dyDescent="0.3">
      <c r="A198" s="189"/>
      <c r="B198" s="7"/>
      <c r="C198" s="8"/>
      <c r="D198" s="9"/>
      <c r="E198" s="9" t="s">
        <v>4</v>
      </c>
      <c r="F198" s="10" t="s">
        <v>12</v>
      </c>
      <c r="G198" s="214"/>
      <c r="H198" s="11" t="s">
        <v>13</v>
      </c>
      <c r="I198" s="193"/>
      <c r="J198" s="12"/>
      <c r="K198" s="47"/>
    </row>
    <row r="199" spans="1:11" ht="21" customHeight="1" x14ac:dyDescent="0.3">
      <c r="A199" s="189"/>
      <c r="B199" s="7"/>
      <c r="C199" s="8"/>
      <c r="D199" s="9"/>
      <c r="E199" s="9" t="s">
        <v>5</v>
      </c>
      <c r="F199" s="13" t="s">
        <v>14</v>
      </c>
      <c r="G199" s="214"/>
      <c r="H199" s="11" t="s">
        <v>33</v>
      </c>
      <c r="I199" s="193"/>
      <c r="J199" s="12"/>
      <c r="K199" s="47"/>
    </row>
    <row r="200" spans="1:11" ht="21" customHeight="1" x14ac:dyDescent="0.3">
      <c r="A200" s="189"/>
      <c r="B200" s="7"/>
      <c r="C200" s="8"/>
      <c r="D200" s="9"/>
      <c r="E200" s="9" t="s">
        <v>6</v>
      </c>
      <c r="F200" s="10" t="s">
        <v>12</v>
      </c>
      <c r="G200" s="214"/>
      <c r="H200" s="11" t="s">
        <v>13</v>
      </c>
      <c r="I200" s="193"/>
      <c r="J200" s="12"/>
      <c r="K200" s="47"/>
    </row>
    <row r="201" spans="1:11" ht="21" customHeight="1" x14ac:dyDescent="0.3">
      <c r="A201" s="189"/>
      <c r="B201" s="7"/>
      <c r="C201" s="8"/>
      <c r="D201" s="9"/>
      <c r="E201" s="9" t="s">
        <v>7</v>
      </c>
      <c r="F201" s="10" t="s">
        <v>12</v>
      </c>
      <c r="G201" s="214"/>
      <c r="H201" s="11" t="s">
        <v>93</v>
      </c>
      <c r="I201" s="193"/>
      <c r="J201" s="12"/>
      <c r="K201" s="47"/>
    </row>
    <row r="202" spans="1:11" ht="21" customHeight="1" thickBot="1" x14ac:dyDescent="0.35">
      <c r="A202" s="201"/>
      <c r="B202" s="34"/>
      <c r="C202" s="19"/>
      <c r="D202" s="20"/>
      <c r="E202" s="20" t="s">
        <v>72</v>
      </c>
      <c r="F202" s="10" t="s">
        <v>12</v>
      </c>
      <c r="G202" s="214"/>
      <c r="H202" s="11" t="s">
        <v>55</v>
      </c>
      <c r="I202" s="204"/>
      <c r="J202" s="23"/>
      <c r="K202" s="51"/>
    </row>
    <row r="203" spans="1:11" ht="21" customHeight="1" thickTop="1" x14ac:dyDescent="0.3">
      <c r="A203" s="52"/>
      <c r="B203" s="40"/>
      <c r="C203" s="25"/>
      <c r="D203" s="26"/>
      <c r="E203" s="26"/>
      <c r="F203" s="26"/>
      <c r="G203" s="26"/>
      <c r="H203" s="27"/>
      <c r="I203" s="26"/>
      <c r="J203" s="28"/>
      <c r="K203" s="53"/>
    </row>
    <row r="204" spans="1:11" ht="21" customHeight="1" x14ac:dyDescent="0.35">
      <c r="A204" s="188">
        <v>26</v>
      </c>
      <c r="B204" s="4">
        <v>45034</v>
      </c>
      <c r="C204" s="5" t="s">
        <v>20</v>
      </c>
      <c r="D204" s="46" t="s">
        <v>1398</v>
      </c>
      <c r="E204" s="9" t="s">
        <v>317</v>
      </c>
      <c r="F204" s="13"/>
      <c r="G204" s="202" t="s">
        <v>43</v>
      </c>
      <c r="H204" s="11"/>
      <c r="I204" s="203" t="s">
        <v>1370</v>
      </c>
      <c r="J204" s="17">
        <v>856</v>
      </c>
      <c r="K204" s="50">
        <f>SUM(K196,J204)</f>
        <v>527284</v>
      </c>
    </row>
    <row r="205" spans="1:11" ht="21" customHeight="1" x14ac:dyDescent="0.3">
      <c r="A205" s="189"/>
      <c r="B205" s="7"/>
      <c r="C205" s="8"/>
      <c r="D205" s="46" t="s">
        <v>1337</v>
      </c>
      <c r="E205" s="9" t="s">
        <v>21</v>
      </c>
      <c r="F205" s="13"/>
      <c r="G205" s="214"/>
      <c r="H205" s="11"/>
      <c r="I205" s="193"/>
      <c r="J205" s="12"/>
      <c r="K205" s="47"/>
    </row>
    <row r="206" spans="1:11" ht="21" customHeight="1" x14ac:dyDescent="0.3">
      <c r="A206" s="189"/>
      <c r="B206" s="7"/>
      <c r="C206" s="8"/>
      <c r="D206" s="9"/>
      <c r="E206" s="9" t="s">
        <v>4</v>
      </c>
      <c r="F206" s="10"/>
      <c r="G206" s="214"/>
      <c r="H206" s="11"/>
      <c r="I206" s="193"/>
      <c r="J206" s="12"/>
      <c r="K206" s="47"/>
    </row>
    <row r="207" spans="1:11" ht="21" customHeight="1" x14ac:dyDescent="0.3">
      <c r="A207" s="189"/>
      <c r="B207" s="7"/>
      <c r="C207" s="8"/>
      <c r="D207" s="9"/>
      <c r="E207" s="9" t="s">
        <v>5</v>
      </c>
      <c r="F207" s="10" t="s">
        <v>12</v>
      </c>
      <c r="G207" s="214"/>
      <c r="H207" s="11" t="s">
        <v>33</v>
      </c>
      <c r="I207" s="193"/>
      <c r="J207" s="12"/>
      <c r="K207" s="47"/>
    </row>
    <row r="208" spans="1:11" ht="21" customHeight="1" x14ac:dyDescent="0.3">
      <c r="A208" s="189"/>
      <c r="B208" s="7"/>
      <c r="C208" s="8"/>
      <c r="D208" s="9"/>
      <c r="E208" s="9" t="s">
        <v>6</v>
      </c>
      <c r="F208" s="10" t="s">
        <v>12</v>
      </c>
      <c r="G208" s="214"/>
      <c r="H208" s="11" t="s">
        <v>25</v>
      </c>
      <c r="I208" s="193"/>
      <c r="J208" s="12"/>
      <c r="K208" s="47"/>
    </row>
    <row r="209" spans="1:11" ht="21" customHeight="1" x14ac:dyDescent="0.3">
      <c r="A209" s="189"/>
      <c r="B209" s="7"/>
      <c r="C209" s="8"/>
      <c r="D209" s="9"/>
      <c r="E209" s="9" t="s">
        <v>7</v>
      </c>
      <c r="F209" s="10" t="s">
        <v>12</v>
      </c>
      <c r="G209" s="214"/>
      <c r="H209" s="11" t="s">
        <v>52</v>
      </c>
      <c r="I209" s="193"/>
      <c r="J209" s="12"/>
      <c r="K209" s="47"/>
    </row>
    <row r="210" spans="1:11" ht="21" customHeight="1" thickBot="1" x14ac:dyDescent="0.35">
      <c r="A210" s="201"/>
      <c r="B210" s="34"/>
      <c r="C210" s="19"/>
      <c r="D210" s="20"/>
      <c r="E210" s="20" t="s">
        <v>72</v>
      </c>
      <c r="F210" s="10" t="s">
        <v>12</v>
      </c>
      <c r="G210" s="214"/>
      <c r="H210" s="11" t="s">
        <v>68</v>
      </c>
      <c r="I210" s="204"/>
      <c r="J210" s="23"/>
      <c r="K210" s="51"/>
    </row>
    <row r="211" spans="1:11" ht="21" customHeight="1" thickTop="1" x14ac:dyDescent="0.3">
      <c r="A211" s="52"/>
      <c r="B211" s="40"/>
      <c r="C211" s="25"/>
      <c r="D211" s="26"/>
      <c r="E211" s="26"/>
      <c r="F211" s="26"/>
      <c r="G211" s="26"/>
      <c r="H211" s="27"/>
      <c r="I211" s="26"/>
      <c r="J211" s="28"/>
      <c r="K211" s="53"/>
    </row>
    <row r="212" spans="1:11" ht="21" customHeight="1" x14ac:dyDescent="0.35">
      <c r="A212" s="188">
        <v>27</v>
      </c>
      <c r="B212" s="4">
        <v>45036</v>
      </c>
      <c r="C212" s="5" t="s">
        <v>104</v>
      </c>
      <c r="D212" s="46" t="s">
        <v>1399</v>
      </c>
      <c r="E212" s="9" t="s">
        <v>317</v>
      </c>
      <c r="F212" s="13"/>
      <c r="G212" s="202" t="s">
        <v>43</v>
      </c>
      <c r="H212" s="11"/>
      <c r="I212" s="203" t="s">
        <v>1383</v>
      </c>
      <c r="J212" s="17">
        <v>3382</v>
      </c>
      <c r="K212" s="50">
        <f>SUM(K204,J212)</f>
        <v>530666</v>
      </c>
    </row>
    <row r="213" spans="1:11" ht="21" customHeight="1" x14ac:dyDescent="0.3">
      <c r="A213" s="189"/>
      <c r="B213" s="7"/>
      <c r="C213" s="8"/>
      <c r="D213" s="46" t="s">
        <v>1400</v>
      </c>
      <c r="E213" s="9" t="s">
        <v>21</v>
      </c>
      <c r="F213" s="10" t="s">
        <v>12</v>
      </c>
      <c r="G213" s="214"/>
      <c r="H213" s="11" t="s">
        <v>101</v>
      </c>
      <c r="I213" s="193"/>
      <c r="J213" s="12"/>
      <c r="K213" s="47"/>
    </row>
    <row r="214" spans="1:11" ht="21" customHeight="1" x14ac:dyDescent="0.3">
      <c r="A214" s="189"/>
      <c r="B214" s="7"/>
      <c r="C214" s="8"/>
      <c r="D214" s="9"/>
      <c r="E214" s="9" t="s">
        <v>4</v>
      </c>
      <c r="F214" s="10" t="s">
        <v>12</v>
      </c>
      <c r="G214" s="214"/>
      <c r="H214" s="11" t="s">
        <v>13</v>
      </c>
      <c r="I214" s="193"/>
      <c r="J214" s="12"/>
      <c r="K214" s="47"/>
    </row>
    <row r="215" spans="1:11" ht="21" customHeight="1" x14ac:dyDescent="0.3">
      <c r="A215" s="189"/>
      <c r="B215" s="7"/>
      <c r="C215" s="8"/>
      <c r="D215" s="9"/>
      <c r="E215" s="9" t="s">
        <v>5</v>
      </c>
      <c r="F215" s="13" t="s">
        <v>14</v>
      </c>
      <c r="G215" s="214"/>
      <c r="H215" s="11" t="s">
        <v>33</v>
      </c>
      <c r="I215" s="193"/>
      <c r="J215" s="12"/>
      <c r="K215" s="47"/>
    </row>
    <row r="216" spans="1:11" ht="21" customHeight="1" x14ac:dyDescent="0.3">
      <c r="A216" s="189"/>
      <c r="B216" s="7"/>
      <c r="C216" s="8"/>
      <c r="D216" s="9"/>
      <c r="E216" s="9" t="s">
        <v>6</v>
      </c>
      <c r="F216" s="10" t="s">
        <v>12</v>
      </c>
      <c r="G216" s="214"/>
      <c r="H216" s="11" t="s">
        <v>25</v>
      </c>
      <c r="I216" s="193"/>
      <c r="J216" s="12"/>
      <c r="K216" s="47"/>
    </row>
    <row r="217" spans="1:11" ht="21" customHeight="1" x14ac:dyDescent="0.3">
      <c r="A217" s="189"/>
      <c r="B217" s="7"/>
      <c r="C217" s="8"/>
      <c r="D217" s="9"/>
      <c r="E217" s="9" t="s">
        <v>7</v>
      </c>
      <c r="F217" s="10" t="s">
        <v>12</v>
      </c>
      <c r="G217" s="214"/>
      <c r="H217" s="11" t="s">
        <v>93</v>
      </c>
      <c r="I217" s="193"/>
      <c r="J217" s="12"/>
      <c r="K217" s="47"/>
    </row>
    <row r="218" spans="1:11" ht="21" customHeight="1" thickBot="1" x14ac:dyDescent="0.35">
      <c r="A218" s="201"/>
      <c r="B218" s="34"/>
      <c r="C218" s="19"/>
      <c r="D218" s="20"/>
      <c r="E218" s="20" t="s">
        <v>72</v>
      </c>
      <c r="F218" s="10" t="s">
        <v>12</v>
      </c>
      <c r="G218" s="214"/>
      <c r="H218" s="11" t="s">
        <v>68</v>
      </c>
      <c r="I218" s="204"/>
      <c r="J218" s="23"/>
      <c r="K218" s="51"/>
    </row>
    <row r="219" spans="1:11" ht="21" customHeight="1" thickTop="1" x14ac:dyDescent="0.3">
      <c r="A219" s="52"/>
      <c r="B219" s="40"/>
      <c r="C219" s="25"/>
      <c r="D219" s="26"/>
      <c r="E219" s="26"/>
      <c r="F219" s="26"/>
      <c r="G219" s="26"/>
      <c r="H219" s="27"/>
      <c r="I219" s="26"/>
      <c r="J219" s="28"/>
      <c r="K219" s="53"/>
    </row>
    <row r="220" spans="1:11" ht="21" customHeight="1" x14ac:dyDescent="0.35">
      <c r="A220" s="188">
        <v>28</v>
      </c>
      <c r="B220" s="4">
        <v>45036</v>
      </c>
      <c r="C220" s="5" t="s">
        <v>23</v>
      </c>
      <c r="D220" s="46" t="s">
        <v>1401</v>
      </c>
      <c r="E220" s="9" t="s">
        <v>317</v>
      </c>
      <c r="F220" s="13"/>
      <c r="G220" s="202" t="s">
        <v>43</v>
      </c>
      <c r="H220" s="11"/>
      <c r="I220" s="203" t="s">
        <v>759</v>
      </c>
      <c r="J220" s="17">
        <v>2644</v>
      </c>
      <c r="K220" s="50">
        <f>SUM(K212,J220)</f>
        <v>533310</v>
      </c>
    </row>
    <row r="221" spans="1:11" ht="21" customHeight="1" x14ac:dyDescent="0.3">
      <c r="A221" s="189"/>
      <c r="B221" s="7"/>
      <c r="C221" s="8"/>
      <c r="D221" s="46" t="s">
        <v>538</v>
      </c>
      <c r="E221" s="9" t="s">
        <v>21</v>
      </c>
      <c r="F221" s="10"/>
      <c r="G221" s="214"/>
      <c r="H221" s="11"/>
      <c r="I221" s="193"/>
      <c r="J221" s="12"/>
      <c r="K221" s="47"/>
    </row>
    <row r="222" spans="1:11" ht="21" customHeight="1" x14ac:dyDescent="0.3">
      <c r="A222" s="189"/>
      <c r="B222" s="7"/>
      <c r="C222" s="8"/>
      <c r="D222" s="9"/>
      <c r="E222" s="9" t="s">
        <v>4</v>
      </c>
      <c r="F222" s="10" t="s">
        <v>12</v>
      </c>
      <c r="G222" s="214"/>
      <c r="H222" s="11" t="s">
        <v>101</v>
      </c>
      <c r="I222" s="193"/>
      <c r="J222" s="12"/>
      <c r="K222" s="47"/>
    </row>
    <row r="223" spans="1:11" ht="21" customHeight="1" x14ac:dyDescent="0.3">
      <c r="A223" s="189"/>
      <c r="B223" s="7"/>
      <c r="C223" s="8"/>
      <c r="D223" s="9"/>
      <c r="E223" s="9" t="s">
        <v>5</v>
      </c>
      <c r="F223" s="10" t="s">
        <v>12</v>
      </c>
      <c r="G223" s="214"/>
      <c r="H223" s="11" t="s">
        <v>65</v>
      </c>
      <c r="I223" s="193"/>
      <c r="J223" s="12"/>
      <c r="K223" s="47"/>
    </row>
    <row r="224" spans="1:11" ht="21" customHeight="1" x14ac:dyDescent="0.3">
      <c r="A224" s="189"/>
      <c r="B224" s="7"/>
      <c r="C224" s="8"/>
      <c r="D224" s="9"/>
      <c r="E224" s="9" t="s">
        <v>6</v>
      </c>
      <c r="F224" s="10" t="s">
        <v>12</v>
      </c>
      <c r="G224" s="214"/>
      <c r="H224" s="11" t="s">
        <v>133</v>
      </c>
      <c r="I224" s="193"/>
      <c r="J224" s="12"/>
      <c r="K224" s="47"/>
    </row>
    <row r="225" spans="1:11" ht="21" customHeight="1" x14ac:dyDescent="0.3">
      <c r="A225" s="189"/>
      <c r="B225" s="7"/>
      <c r="C225" s="8"/>
      <c r="D225" s="9"/>
      <c r="E225" s="9" t="s">
        <v>7</v>
      </c>
      <c r="F225" s="10" t="s">
        <v>12</v>
      </c>
      <c r="G225" s="214"/>
      <c r="H225" s="11" t="s">
        <v>48</v>
      </c>
      <c r="I225" s="193"/>
      <c r="J225" s="12"/>
      <c r="K225" s="47"/>
    </row>
    <row r="226" spans="1:11" ht="21" customHeight="1" thickBot="1" x14ac:dyDescent="0.35">
      <c r="A226" s="201"/>
      <c r="B226" s="34"/>
      <c r="C226" s="19"/>
      <c r="D226" s="20"/>
      <c r="E226" s="20" t="s">
        <v>72</v>
      </c>
      <c r="F226" s="13" t="s">
        <v>14</v>
      </c>
      <c r="G226" s="214"/>
      <c r="H226" s="11" t="s">
        <v>68</v>
      </c>
      <c r="I226" s="204"/>
      <c r="J226" s="23"/>
      <c r="K226" s="51"/>
    </row>
    <row r="227" spans="1:11" ht="21" customHeight="1" thickTop="1" x14ac:dyDescent="0.3">
      <c r="A227" s="52"/>
      <c r="B227" s="40"/>
      <c r="C227" s="25"/>
      <c r="D227" s="26"/>
      <c r="E227" s="26"/>
      <c r="F227" s="26"/>
      <c r="G227" s="26"/>
      <c r="H227" s="27"/>
      <c r="I227" s="26"/>
      <c r="J227" s="28"/>
      <c r="K227" s="53"/>
    </row>
    <row r="228" spans="1:11" ht="21" customHeight="1" x14ac:dyDescent="0.35">
      <c r="A228" s="188">
        <v>29</v>
      </c>
      <c r="B228" s="4">
        <v>45037</v>
      </c>
      <c r="C228" s="5" t="s">
        <v>23</v>
      </c>
      <c r="D228" s="46" t="s">
        <v>1402</v>
      </c>
      <c r="E228" s="9" t="s">
        <v>317</v>
      </c>
      <c r="F228" s="13"/>
      <c r="G228" s="202" t="s">
        <v>43</v>
      </c>
      <c r="H228" s="11"/>
      <c r="I228" s="203" t="s">
        <v>1383</v>
      </c>
      <c r="J228" s="17">
        <v>6079</v>
      </c>
      <c r="K228" s="50">
        <f>SUM(K220,J228)</f>
        <v>539389</v>
      </c>
    </row>
    <row r="229" spans="1:11" ht="21" customHeight="1" x14ac:dyDescent="0.3">
      <c r="A229" s="189"/>
      <c r="B229" s="7"/>
      <c r="C229" s="8"/>
      <c r="D229" s="46" t="s">
        <v>1403</v>
      </c>
      <c r="E229" s="9" t="s">
        <v>21</v>
      </c>
      <c r="F229" s="10"/>
      <c r="G229" s="214"/>
      <c r="H229" s="11" t="s">
        <v>47</v>
      </c>
      <c r="I229" s="193"/>
      <c r="J229" s="12"/>
      <c r="K229" s="47"/>
    </row>
    <row r="230" spans="1:11" ht="21" customHeight="1" x14ac:dyDescent="0.3">
      <c r="A230" s="189"/>
      <c r="B230" s="7"/>
      <c r="C230" s="8"/>
      <c r="D230" s="9"/>
      <c r="E230" s="9" t="s">
        <v>4</v>
      </c>
      <c r="F230" s="10" t="s">
        <v>12</v>
      </c>
      <c r="G230" s="214"/>
      <c r="H230" s="11" t="s">
        <v>63</v>
      </c>
      <c r="I230" s="193"/>
      <c r="J230" s="12"/>
      <c r="K230" s="47"/>
    </row>
    <row r="231" spans="1:11" ht="21" customHeight="1" x14ac:dyDescent="0.3">
      <c r="A231" s="189"/>
      <c r="B231" s="7"/>
      <c r="C231" s="8"/>
      <c r="D231" s="9"/>
      <c r="E231" s="9" t="s">
        <v>5</v>
      </c>
      <c r="F231" s="10" t="s">
        <v>12</v>
      </c>
      <c r="G231" s="214"/>
      <c r="H231" s="11" t="s">
        <v>47</v>
      </c>
      <c r="I231" s="193"/>
      <c r="J231" s="12"/>
      <c r="K231" s="47"/>
    </row>
    <row r="232" spans="1:11" ht="21" customHeight="1" x14ac:dyDescent="0.3">
      <c r="A232" s="189"/>
      <c r="B232" s="7"/>
      <c r="C232" s="8"/>
      <c r="D232" s="9"/>
      <c r="E232" s="9" t="s">
        <v>6</v>
      </c>
      <c r="F232" s="10" t="s">
        <v>12</v>
      </c>
      <c r="G232" s="214"/>
      <c r="H232" s="11" t="s">
        <v>56</v>
      </c>
      <c r="I232" s="193"/>
      <c r="J232" s="12"/>
      <c r="K232" s="47"/>
    </row>
    <row r="233" spans="1:11" ht="21" customHeight="1" x14ac:dyDescent="0.3">
      <c r="A233" s="189"/>
      <c r="B233" s="7"/>
      <c r="C233" s="8"/>
      <c r="D233" s="9"/>
      <c r="E233" s="9" t="s">
        <v>7</v>
      </c>
      <c r="F233" s="10" t="s">
        <v>12</v>
      </c>
      <c r="G233" s="214"/>
      <c r="H233" s="11" t="s">
        <v>68</v>
      </c>
      <c r="I233" s="193"/>
      <c r="J233" s="12"/>
      <c r="K233" s="47"/>
    </row>
    <row r="234" spans="1:11" ht="21" customHeight="1" thickBot="1" x14ac:dyDescent="0.35">
      <c r="A234" s="201"/>
      <c r="B234" s="34"/>
      <c r="C234" s="19"/>
      <c r="D234" s="20"/>
      <c r="E234" s="20" t="s">
        <v>72</v>
      </c>
      <c r="F234" s="13" t="s">
        <v>14</v>
      </c>
      <c r="G234" s="214"/>
      <c r="H234" s="11" t="s">
        <v>55</v>
      </c>
      <c r="I234" s="204"/>
      <c r="J234" s="23"/>
      <c r="K234" s="51"/>
    </row>
    <row r="235" spans="1:11" ht="21" customHeight="1" thickTop="1" x14ac:dyDescent="0.3">
      <c r="A235" s="52"/>
      <c r="B235" s="40"/>
      <c r="C235" s="25"/>
      <c r="D235" s="26"/>
      <c r="E235" s="26"/>
      <c r="F235" s="26"/>
      <c r="G235" s="26"/>
      <c r="H235" s="27"/>
      <c r="I235" s="26"/>
      <c r="J235" s="28"/>
      <c r="K235" s="53"/>
    </row>
    <row r="236" spans="1:11" ht="21" customHeight="1" x14ac:dyDescent="0.35">
      <c r="A236" s="188">
        <v>30</v>
      </c>
      <c r="B236" s="4">
        <v>45037</v>
      </c>
      <c r="C236" s="5" t="s">
        <v>20</v>
      </c>
      <c r="D236" s="46" t="s">
        <v>1404</v>
      </c>
      <c r="E236" s="9" t="s">
        <v>317</v>
      </c>
      <c r="F236" s="10" t="s">
        <v>12</v>
      </c>
      <c r="G236" s="206" t="s">
        <v>38</v>
      </c>
      <c r="H236" s="11" t="s">
        <v>29</v>
      </c>
      <c r="I236" s="203" t="s">
        <v>1383</v>
      </c>
      <c r="J236" s="17">
        <v>9752</v>
      </c>
      <c r="K236" s="50">
        <f>SUM(K228,J236)</f>
        <v>549141</v>
      </c>
    </row>
    <row r="237" spans="1:11" ht="21" customHeight="1" x14ac:dyDescent="0.3">
      <c r="A237" s="189"/>
      <c r="B237" s="7"/>
      <c r="C237" s="8"/>
      <c r="D237" s="46" t="s">
        <v>1405</v>
      </c>
      <c r="E237" s="9" t="s">
        <v>21</v>
      </c>
      <c r="F237" s="13" t="s">
        <v>14</v>
      </c>
      <c r="G237" s="212"/>
      <c r="H237" s="11" t="s">
        <v>56</v>
      </c>
      <c r="I237" s="193"/>
      <c r="J237" s="12"/>
      <c r="K237" s="47"/>
    </row>
    <row r="238" spans="1:11" ht="21" customHeight="1" x14ac:dyDescent="0.3">
      <c r="A238" s="189"/>
      <c r="B238" s="7"/>
      <c r="C238" s="8"/>
      <c r="D238" s="9"/>
      <c r="E238" s="9" t="s">
        <v>4</v>
      </c>
      <c r="F238" s="10" t="s">
        <v>12</v>
      </c>
      <c r="G238" s="212"/>
      <c r="H238" s="11" t="s">
        <v>48</v>
      </c>
      <c r="I238" s="193"/>
      <c r="J238" s="12"/>
      <c r="K238" s="47"/>
    </row>
    <row r="239" spans="1:11" ht="21" customHeight="1" x14ac:dyDescent="0.3">
      <c r="A239" s="189"/>
      <c r="B239" s="7"/>
      <c r="C239" s="8"/>
      <c r="D239" s="9"/>
      <c r="E239" s="9" t="s">
        <v>5</v>
      </c>
      <c r="F239" s="13" t="s">
        <v>14</v>
      </c>
      <c r="G239" s="212"/>
      <c r="H239" s="11" t="s">
        <v>63</v>
      </c>
      <c r="I239" s="193"/>
      <c r="J239" s="12"/>
      <c r="K239" s="47"/>
    </row>
    <row r="240" spans="1:11" ht="21" customHeight="1" x14ac:dyDescent="0.3">
      <c r="A240" s="189"/>
      <c r="B240" s="7"/>
      <c r="C240" s="8"/>
      <c r="D240" s="9"/>
      <c r="E240" s="9" t="s">
        <v>6</v>
      </c>
      <c r="F240" s="10" t="s">
        <v>12</v>
      </c>
      <c r="G240" s="212"/>
      <c r="H240" s="11" t="s">
        <v>29</v>
      </c>
      <c r="I240" s="193"/>
      <c r="J240" s="12"/>
      <c r="K240" s="47"/>
    </row>
    <row r="241" spans="1:11" ht="21" customHeight="1" x14ac:dyDescent="0.3">
      <c r="A241" s="189"/>
      <c r="B241" s="7"/>
      <c r="C241" s="8"/>
      <c r="D241" s="9"/>
      <c r="E241" s="9" t="s">
        <v>7</v>
      </c>
      <c r="F241" s="13" t="s">
        <v>14</v>
      </c>
      <c r="G241" s="212"/>
      <c r="H241" s="11" t="s">
        <v>56</v>
      </c>
      <c r="I241" s="193"/>
      <c r="J241" s="12"/>
      <c r="K241" s="47"/>
    </row>
    <row r="242" spans="1:11" ht="21" customHeight="1" thickBot="1" x14ac:dyDescent="0.35">
      <c r="A242" s="201"/>
      <c r="B242" s="34"/>
      <c r="C242" s="19"/>
      <c r="D242" s="20"/>
      <c r="E242" s="20" t="s">
        <v>72</v>
      </c>
      <c r="F242" s="10" t="s">
        <v>12</v>
      </c>
      <c r="G242" s="213"/>
      <c r="H242" s="11" t="s">
        <v>55</v>
      </c>
      <c r="I242" s="204"/>
      <c r="J242" s="23"/>
      <c r="K242" s="51"/>
    </row>
    <row r="243" spans="1:11" ht="21" customHeight="1" thickTop="1" x14ac:dyDescent="0.3">
      <c r="A243" s="52"/>
      <c r="B243" s="40"/>
      <c r="C243" s="25"/>
      <c r="D243" s="26"/>
      <c r="E243" s="26"/>
      <c r="F243" s="26"/>
      <c r="G243" s="26"/>
      <c r="H243" s="27"/>
      <c r="I243" s="26"/>
      <c r="J243" s="28"/>
      <c r="K243" s="53"/>
    </row>
    <row r="244" spans="1:11" ht="21" customHeight="1" x14ac:dyDescent="0.35">
      <c r="A244" s="188">
        <v>31</v>
      </c>
      <c r="B244" s="4">
        <v>45039</v>
      </c>
      <c r="C244" s="5" t="s">
        <v>104</v>
      </c>
      <c r="D244" s="46" t="s">
        <v>1406</v>
      </c>
      <c r="E244" s="9" t="s">
        <v>317</v>
      </c>
      <c r="F244" s="10"/>
      <c r="G244" s="205" t="s">
        <v>32</v>
      </c>
      <c r="H244" s="11"/>
      <c r="I244" s="203" t="s">
        <v>1383</v>
      </c>
      <c r="J244" s="17">
        <v>43861</v>
      </c>
      <c r="K244" s="50">
        <f>SUM(K236,J244)</f>
        <v>593002</v>
      </c>
    </row>
    <row r="245" spans="1:11" ht="21" customHeight="1" x14ac:dyDescent="0.3">
      <c r="A245" s="189"/>
      <c r="B245" s="7"/>
      <c r="C245" s="8"/>
      <c r="D245" s="46" t="s">
        <v>765</v>
      </c>
      <c r="E245" s="9" t="s">
        <v>21</v>
      </c>
      <c r="F245" s="13"/>
      <c r="G245" s="196"/>
      <c r="H245" s="11"/>
      <c r="I245" s="193"/>
      <c r="J245" s="12"/>
      <c r="K245" s="47"/>
    </row>
    <row r="246" spans="1:11" ht="21" customHeight="1" x14ac:dyDescent="0.3">
      <c r="A246" s="189"/>
      <c r="B246" s="7"/>
      <c r="C246" s="8"/>
      <c r="D246" s="9"/>
      <c r="E246" s="9" t="s">
        <v>4</v>
      </c>
      <c r="F246" s="10"/>
      <c r="G246" s="196"/>
      <c r="H246" s="11"/>
      <c r="I246" s="193"/>
      <c r="J246" s="12"/>
      <c r="K246" s="47"/>
    </row>
    <row r="247" spans="1:11" ht="21" customHeight="1" x14ac:dyDescent="0.3">
      <c r="A247" s="189"/>
      <c r="B247" s="7"/>
      <c r="C247" s="8"/>
      <c r="D247" s="9"/>
      <c r="E247" s="9" t="s">
        <v>5</v>
      </c>
      <c r="F247" s="13" t="s">
        <v>14</v>
      </c>
      <c r="G247" s="196"/>
      <c r="H247" s="11" t="s">
        <v>135</v>
      </c>
      <c r="I247" s="193"/>
      <c r="J247" s="12"/>
      <c r="K247" s="47"/>
    </row>
    <row r="248" spans="1:11" ht="21" customHeight="1" x14ac:dyDescent="0.3">
      <c r="A248" s="189"/>
      <c r="B248" s="7"/>
      <c r="C248" s="8"/>
      <c r="D248" s="9"/>
      <c r="E248" s="9" t="s">
        <v>6</v>
      </c>
      <c r="F248" s="13" t="s">
        <v>14</v>
      </c>
      <c r="G248" s="196"/>
      <c r="H248" s="11" t="s">
        <v>52</v>
      </c>
      <c r="I248" s="193"/>
      <c r="J248" s="12"/>
      <c r="K248" s="47"/>
    </row>
    <row r="249" spans="1:11" ht="21" customHeight="1" x14ac:dyDescent="0.3">
      <c r="A249" s="189"/>
      <c r="B249" s="7"/>
      <c r="C249" s="8"/>
      <c r="D249" s="9"/>
      <c r="E249" s="9" t="s">
        <v>7</v>
      </c>
      <c r="F249" s="13" t="s">
        <v>14</v>
      </c>
      <c r="G249" s="196"/>
      <c r="H249" s="11" t="s">
        <v>29</v>
      </c>
      <c r="I249" s="193"/>
      <c r="J249" s="12"/>
      <c r="K249" s="47"/>
    </row>
    <row r="250" spans="1:11" ht="21" customHeight="1" thickBot="1" x14ac:dyDescent="0.35">
      <c r="A250" s="201"/>
      <c r="B250" s="34"/>
      <c r="C250" s="19"/>
      <c r="D250" s="20"/>
      <c r="E250" s="20" t="s">
        <v>72</v>
      </c>
      <c r="F250" s="13" t="s">
        <v>14</v>
      </c>
      <c r="G250" s="211"/>
      <c r="H250" s="11" t="s">
        <v>55</v>
      </c>
      <c r="I250" s="204"/>
      <c r="J250" s="23"/>
      <c r="K250" s="51"/>
    </row>
    <row r="251" spans="1:11" ht="21" customHeight="1" thickTop="1" x14ac:dyDescent="0.3">
      <c r="A251" s="52"/>
      <c r="B251" s="40"/>
      <c r="C251" s="25"/>
      <c r="D251" s="26"/>
      <c r="E251" s="26"/>
      <c r="F251" s="26"/>
      <c r="G251" s="26"/>
      <c r="H251" s="27"/>
      <c r="I251" s="26"/>
      <c r="J251" s="28"/>
      <c r="K251" s="53"/>
    </row>
    <row r="252" spans="1:11" ht="21" customHeight="1" x14ac:dyDescent="0.35">
      <c r="A252" s="188">
        <v>32</v>
      </c>
      <c r="B252" s="4">
        <v>45039</v>
      </c>
      <c r="C252" s="5" t="s">
        <v>35</v>
      </c>
      <c r="D252" s="46" t="s">
        <v>1407</v>
      </c>
      <c r="E252" s="9" t="s">
        <v>317</v>
      </c>
      <c r="F252" s="10"/>
      <c r="G252" s="205" t="s">
        <v>32</v>
      </c>
      <c r="H252" s="11"/>
      <c r="I252" s="203" t="s">
        <v>759</v>
      </c>
      <c r="J252" s="17">
        <v>32648</v>
      </c>
      <c r="K252" s="50">
        <f>SUM(K244,J252)</f>
        <v>625650</v>
      </c>
    </row>
    <row r="253" spans="1:11" ht="21" customHeight="1" x14ac:dyDescent="0.3">
      <c r="A253" s="189"/>
      <c r="B253" s="7"/>
      <c r="C253" s="8"/>
      <c r="D253" s="46" t="s">
        <v>1408</v>
      </c>
      <c r="E253" s="9" t="s">
        <v>21</v>
      </c>
      <c r="F253" s="13" t="s">
        <v>14</v>
      </c>
      <c r="G253" s="196"/>
      <c r="H253" s="11" t="s">
        <v>55</v>
      </c>
      <c r="I253" s="193"/>
      <c r="J253" s="12"/>
      <c r="K253" s="47"/>
    </row>
    <row r="254" spans="1:11" ht="21" customHeight="1" x14ac:dyDescent="0.3">
      <c r="A254" s="189"/>
      <c r="B254" s="7"/>
      <c r="C254" s="8"/>
      <c r="D254" s="9"/>
      <c r="E254" s="9" t="s">
        <v>4</v>
      </c>
      <c r="F254" s="13" t="s">
        <v>14</v>
      </c>
      <c r="G254" s="196"/>
      <c r="H254" s="11" t="s">
        <v>33</v>
      </c>
      <c r="I254" s="193"/>
      <c r="J254" s="12"/>
      <c r="K254" s="47"/>
    </row>
    <row r="255" spans="1:11" ht="21" customHeight="1" x14ac:dyDescent="0.3">
      <c r="A255" s="189"/>
      <c r="B255" s="7"/>
      <c r="C255" s="8"/>
      <c r="D255" s="9"/>
      <c r="E255" s="9" t="s">
        <v>5</v>
      </c>
      <c r="F255" s="10" t="s">
        <v>12</v>
      </c>
      <c r="G255" s="196"/>
      <c r="H255" s="11" t="s">
        <v>68</v>
      </c>
      <c r="I255" s="193"/>
      <c r="J255" s="12"/>
      <c r="K255" s="47"/>
    </row>
    <row r="256" spans="1:11" ht="21" customHeight="1" x14ac:dyDescent="0.3">
      <c r="A256" s="189"/>
      <c r="B256" s="7"/>
      <c r="C256" s="8"/>
      <c r="D256" s="9"/>
      <c r="E256" s="9" t="s">
        <v>6</v>
      </c>
      <c r="F256" s="13" t="s">
        <v>14</v>
      </c>
      <c r="G256" s="196"/>
      <c r="H256" s="11" t="s">
        <v>33</v>
      </c>
      <c r="I256" s="193"/>
      <c r="J256" s="12"/>
      <c r="K256" s="47"/>
    </row>
    <row r="257" spans="1:11" ht="21" customHeight="1" x14ac:dyDescent="0.3">
      <c r="A257" s="189"/>
      <c r="B257" s="7"/>
      <c r="C257" s="8"/>
      <c r="D257" s="9"/>
      <c r="E257" s="9" t="s">
        <v>7</v>
      </c>
      <c r="F257" s="13" t="s">
        <v>14</v>
      </c>
      <c r="G257" s="196"/>
      <c r="H257" s="11" t="s">
        <v>17</v>
      </c>
      <c r="I257" s="193"/>
      <c r="J257" s="12"/>
      <c r="K257" s="47"/>
    </row>
    <row r="258" spans="1:11" ht="21" customHeight="1" thickBot="1" x14ac:dyDescent="0.35">
      <c r="A258" s="201"/>
      <c r="B258" s="34"/>
      <c r="C258" s="19"/>
      <c r="D258" s="20"/>
      <c r="E258" s="20" t="s">
        <v>72</v>
      </c>
      <c r="F258" s="13" t="s">
        <v>14</v>
      </c>
      <c r="G258" s="211"/>
      <c r="H258" s="11" t="s">
        <v>55</v>
      </c>
      <c r="I258" s="204"/>
      <c r="J258" s="23"/>
      <c r="K258" s="51"/>
    </row>
    <row r="259" spans="1:11" ht="21" customHeight="1" thickTop="1" x14ac:dyDescent="0.3">
      <c r="A259" s="52"/>
      <c r="B259" s="40"/>
      <c r="C259" s="25"/>
      <c r="D259" s="26"/>
      <c r="E259" s="26"/>
      <c r="F259" s="26"/>
      <c r="G259" s="26"/>
      <c r="H259" s="27"/>
      <c r="I259" s="26"/>
      <c r="J259" s="28"/>
      <c r="K259" s="53"/>
    </row>
    <row r="260" spans="1:11" ht="21" customHeight="1" x14ac:dyDescent="0.35">
      <c r="A260" s="188">
        <v>33</v>
      </c>
      <c r="B260" s="4">
        <v>45039</v>
      </c>
      <c r="C260" s="5" t="s">
        <v>23</v>
      </c>
      <c r="D260" s="46" t="s">
        <v>1409</v>
      </c>
      <c r="E260" s="9" t="s">
        <v>317</v>
      </c>
      <c r="F260" s="10"/>
      <c r="G260" s="205" t="s">
        <v>32</v>
      </c>
      <c r="H260" s="11"/>
      <c r="I260" s="203" t="s">
        <v>759</v>
      </c>
      <c r="J260" s="17">
        <v>35726</v>
      </c>
      <c r="K260" s="50">
        <f>SUM(K252,J260)</f>
        <v>661376</v>
      </c>
    </row>
    <row r="261" spans="1:11" ht="21" customHeight="1" x14ac:dyDescent="0.3">
      <c r="A261" s="189"/>
      <c r="B261" s="7"/>
      <c r="C261" s="8"/>
      <c r="D261" s="46" t="s">
        <v>71</v>
      </c>
      <c r="E261" s="9" t="s">
        <v>21</v>
      </c>
      <c r="F261" s="10" t="s">
        <v>12</v>
      </c>
      <c r="G261" s="196"/>
      <c r="H261" s="11" t="s">
        <v>101</v>
      </c>
      <c r="I261" s="193"/>
      <c r="J261" s="12"/>
      <c r="K261" s="47"/>
    </row>
    <row r="262" spans="1:11" ht="21" customHeight="1" x14ac:dyDescent="0.3">
      <c r="A262" s="189"/>
      <c r="B262" s="7"/>
      <c r="C262" s="8"/>
      <c r="D262" s="9"/>
      <c r="E262" s="9" t="s">
        <v>4</v>
      </c>
      <c r="F262" s="13" t="s">
        <v>14</v>
      </c>
      <c r="G262" s="196"/>
      <c r="H262" s="11" t="s">
        <v>17</v>
      </c>
      <c r="I262" s="193"/>
      <c r="J262" s="12"/>
      <c r="K262" s="47"/>
    </row>
    <row r="263" spans="1:11" ht="21" customHeight="1" x14ac:dyDescent="0.3">
      <c r="A263" s="189"/>
      <c r="B263" s="7"/>
      <c r="C263" s="8"/>
      <c r="D263" s="9"/>
      <c r="E263" s="9" t="s">
        <v>5</v>
      </c>
      <c r="F263" s="10" t="s">
        <v>12</v>
      </c>
      <c r="G263" s="196"/>
      <c r="H263" s="11" t="s">
        <v>101</v>
      </c>
      <c r="I263" s="193"/>
      <c r="J263" s="12"/>
      <c r="K263" s="47"/>
    </row>
    <row r="264" spans="1:11" ht="21" customHeight="1" x14ac:dyDescent="0.3">
      <c r="A264" s="189"/>
      <c r="B264" s="7"/>
      <c r="C264" s="8"/>
      <c r="D264" s="9"/>
      <c r="E264" s="9" t="s">
        <v>6</v>
      </c>
      <c r="F264" s="13" t="s">
        <v>14</v>
      </c>
      <c r="G264" s="196"/>
      <c r="H264" s="11" t="s">
        <v>17</v>
      </c>
      <c r="I264" s="193"/>
      <c r="J264" s="12"/>
      <c r="K264" s="47"/>
    </row>
    <row r="265" spans="1:11" ht="21" customHeight="1" x14ac:dyDescent="0.3">
      <c r="A265" s="189"/>
      <c r="B265" s="7"/>
      <c r="C265" s="8"/>
      <c r="D265" s="9"/>
      <c r="E265" s="9" t="s">
        <v>7</v>
      </c>
      <c r="F265" s="13" t="s">
        <v>14</v>
      </c>
      <c r="G265" s="196"/>
      <c r="H265" s="11" t="s">
        <v>47</v>
      </c>
      <c r="I265" s="193"/>
      <c r="J265" s="12"/>
      <c r="K265" s="47"/>
    </row>
    <row r="266" spans="1:11" ht="21" customHeight="1" thickBot="1" x14ac:dyDescent="0.35">
      <c r="A266" s="201"/>
      <c r="B266" s="34"/>
      <c r="C266" s="19"/>
      <c r="D266" s="20"/>
      <c r="E266" s="20" t="s">
        <v>72</v>
      </c>
      <c r="F266" s="13" t="s">
        <v>14</v>
      </c>
      <c r="G266" s="211"/>
      <c r="H266" s="11" t="s">
        <v>68</v>
      </c>
      <c r="I266" s="204"/>
      <c r="J266" s="23"/>
      <c r="K266" s="51"/>
    </row>
    <row r="267" spans="1:11" ht="21" customHeight="1" thickTop="1" x14ac:dyDescent="0.3">
      <c r="A267" s="52"/>
      <c r="B267" s="40"/>
      <c r="C267" s="25"/>
      <c r="D267" s="26"/>
      <c r="E267" s="26"/>
      <c r="F267" s="26"/>
      <c r="G267" s="26"/>
      <c r="H267" s="27"/>
      <c r="I267" s="26"/>
      <c r="J267" s="28"/>
      <c r="K267" s="53"/>
    </row>
    <row r="268" spans="1:11" ht="21" customHeight="1" x14ac:dyDescent="0.35">
      <c r="A268" s="188">
        <v>34</v>
      </c>
      <c r="B268" s="4">
        <v>45043</v>
      </c>
      <c r="C268" s="5" t="s">
        <v>35</v>
      </c>
      <c r="D268" s="46" t="s">
        <v>1410</v>
      </c>
      <c r="E268" s="9" t="s">
        <v>317</v>
      </c>
      <c r="F268" s="10"/>
      <c r="G268" s="205" t="s">
        <v>32</v>
      </c>
      <c r="H268" s="11"/>
      <c r="I268" s="203" t="s">
        <v>759</v>
      </c>
      <c r="J268" s="17">
        <v>24719</v>
      </c>
      <c r="K268" s="50">
        <f>SUM(K260,J268)</f>
        <v>686095</v>
      </c>
    </row>
    <row r="269" spans="1:11" ht="21" customHeight="1" x14ac:dyDescent="0.3">
      <c r="A269" s="189"/>
      <c r="B269" s="7"/>
      <c r="C269" s="8"/>
      <c r="D269" s="46" t="s">
        <v>536</v>
      </c>
      <c r="E269" s="9" t="s">
        <v>21</v>
      </c>
      <c r="F269" s="10"/>
      <c r="G269" s="196"/>
      <c r="H269" s="11"/>
      <c r="I269" s="193"/>
      <c r="J269" s="12"/>
      <c r="K269" s="47"/>
    </row>
    <row r="270" spans="1:11" ht="21" customHeight="1" x14ac:dyDescent="0.3">
      <c r="A270" s="189"/>
      <c r="B270" s="7"/>
      <c r="C270" s="8"/>
      <c r="D270" s="9"/>
      <c r="E270" s="9" t="s">
        <v>4</v>
      </c>
      <c r="F270" s="10" t="s">
        <v>12</v>
      </c>
      <c r="G270" s="196"/>
      <c r="H270" s="11" t="s">
        <v>29</v>
      </c>
      <c r="I270" s="193"/>
      <c r="J270" s="12"/>
      <c r="K270" s="47"/>
    </row>
    <row r="271" spans="1:11" ht="21" customHeight="1" x14ac:dyDescent="0.3">
      <c r="A271" s="189"/>
      <c r="B271" s="7"/>
      <c r="C271" s="8"/>
      <c r="D271" s="9"/>
      <c r="E271" s="9" t="s">
        <v>5</v>
      </c>
      <c r="F271" s="13" t="s">
        <v>14</v>
      </c>
      <c r="G271" s="196"/>
      <c r="H271" s="11" t="s">
        <v>52</v>
      </c>
      <c r="I271" s="193"/>
      <c r="J271" s="12"/>
      <c r="K271" s="47"/>
    </row>
    <row r="272" spans="1:11" ht="21" customHeight="1" x14ac:dyDescent="0.3">
      <c r="A272" s="189"/>
      <c r="B272" s="7"/>
      <c r="C272" s="8"/>
      <c r="D272" s="9"/>
      <c r="E272" s="9" t="s">
        <v>6</v>
      </c>
      <c r="F272" s="10" t="s">
        <v>12</v>
      </c>
      <c r="G272" s="196"/>
      <c r="H272" s="11" t="s">
        <v>29</v>
      </c>
      <c r="I272" s="193"/>
      <c r="J272" s="12"/>
      <c r="K272" s="47"/>
    </row>
    <row r="273" spans="1:11" ht="21" customHeight="1" x14ac:dyDescent="0.3">
      <c r="A273" s="189"/>
      <c r="B273" s="7"/>
      <c r="C273" s="8"/>
      <c r="D273" s="9"/>
      <c r="E273" s="9" t="s">
        <v>7</v>
      </c>
      <c r="F273" s="13" t="s">
        <v>14</v>
      </c>
      <c r="G273" s="196"/>
      <c r="H273" s="11" t="s">
        <v>93</v>
      </c>
      <c r="I273" s="193"/>
      <c r="J273" s="12"/>
      <c r="K273" s="47"/>
    </row>
    <row r="274" spans="1:11" ht="21" customHeight="1" thickBot="1" x14ac:dyDescent="0.35">
      <c r="A274" s="201"/>
      <c r="B274" s="34"/>
      <c r="C274" s="19"/>
      <c r="D274" s="20"/>
      <c r="E274" s="20" t="s">
        <v>72</v>
      </c>
      <c r="F274" s="13" t="s">
        <v>14</v>
      </c>
      <c r="G274" s="211"/>
      <c r="H274" s="11" t="s">
        <v>68</v>
      </c>
      <c r="I274" s="204"/>
      <c r="J274" s="23"/>
      <c r="K274" s="51"/>
    </row>
    <row r="275" spans="1:11" ht="21" customHeight="1" thickTop="1" x14ac:dyDescent="0.3">
      <c r="A275" s="52"/>
      <c r="B275" s="40"/>
      <c r="C275" s="25"/>
      <c r="D275" s="26"/>
      <c r="E275" s="26"/>
      <c r="F275" s="26"/>
      <c r="G275" s="26"/>
      <c r="H275" s="27"/>
      <c r="I275" s="26"/>
      <c r="J275" s="28"/>
      <c r="K275" s="53"/>
    </row>
    <row r="276" spans="1:11" ht="21" customHeight="1" x14ac:dyDescent="0.35">
      <c r="A276" s="188">
        <v>35</v>
      </c>
      <c r="B276" s="4">
        <v>45044</v>
      </c>
      <c r="C276" s="5" t="s">
        <v>35</v>
      </c>
      <c r="D276" s="46" t="s">
        <v>1411</v>
      </c>
      <c r="E276" s="9" t="s">
        <v>317</v>
      </c>
      <c r="F276" s="10"/>
      <c r="G276" s="205" t="s">
        <v>32</v>
      </c>
      <c r="H276" s="11"/>
      <c r="I276" s="203" t="s">
        <v>1383</v>
      </c>
      <c r="J276" s="17">
        <v>44851</v>
      </c>
      <c r="K276" s="50">
        <f>SUM(K268,J276)</f>
        <v>730946</v>
      </c>
    </row>
    <row r="277" spans="1:11" ht="21" customHeight="1" x14ac:dyDescent="0.3">
      <c r="A277" s="189"/>
      <c r="B277" s="7"/>
      <c r="C277" s="8"/>
      <c r="D277" s="46" t="s">
        <v>1385</v>
      </c>
      <c r="E277" s="9" t="s">
        <v>21</v>
      </c>
      <c r="F277" s="13" t="s">
        <v>14</v>
      </c>
      <c r="G277" s="196"/>
      <c r="H277" s="11" t="s">
        <v>135</v>
      </c>
      <c r="I277" s="193"/>
      <c r="J277" s="12"/>
      <c r="K277" s="47"/>
    </row>
    <row r="278" spans="1:11" ht="21" customHeight="1" x14ac:dyDescent="0.3">
      <c r="A278" s="189"/>
      <c r="B278" s="7"/>
      <c r="C278" s="8"/>
      <c r="D278" s="9"/>
      <c r="E278" s="9" t="s">
        <v>4</v>
      </c>
      <c r="F278" s="13" t="s">
        <v>14</v>
      </c>
      <c r="G278" s="196"/>
      <c r="H278" s="11" t="s">
        <v>45</v>
      </c>
      <c r="I278" s="193"/>
      <c r="J278" s="12"/>
      <c r="K278" s="47"/>
    </row>
    <row r="279" spans="1:11" ht="21" customHeight="1" x14ac:dyDescent="0.3">
      <c r="A279" s="189"/>
      <c r="B279" s="7"/>
      <c r="C279" s="8"/>
      <c r="D279" s="9"/>
      <c r="E279" s="9" t="s">
        <v>5</v>
      </c>
      <c r="F279" s="13" t="s">
        <v>14</v>
      </c>
      <c r="G279" s="196"/>
      <c r="H279" s="11" t="s">
        <v>1412</v>
      </c>
      <c r="I279" s="193"/>
      <c r="J279" s="12"/>
      <c r="K279" s="47"/>
    </row>
    <row r="280" spans="1:11" ht="21" customHeight="1" x14ac:dyDescent="0.3">
      <c r="A280" s="189"/>
      <c r="B280" s="7"/>
      <c r="C280" s="8"/>
      <c r="D280" s="9"/>
      <c r="E280" s="9" t="s">
        <v>6</v>
      </c>
      <c r="F280" s="10" t="s">
        <v>12</v>
      </c>
      <c r="G280" s="196"/>
      <c r="H280" s="11" t="s">
        <v>45</v>
      </c>
      <c r="I280" s="193"/>
      <c r="J280" s="12"/>
      <c r="K280" s="47"/>
    </row>
    <row r="281" spans="1:11" ht="21" customHeight="1" x14ac:dyDescent="0.3">
      <c r="A281" s="189"/>
      <c r="B281" s="7"/>
      <c r="C281" s="8"/>
      <c r="D281" s="9"/>
      <c r="E281" s="9" t="s">
        <v>7</v>
      </c>
      <c r="F281" s="13" t="s">
        <v>14</v>
      </c>
      <c r="G281" s="196"/>
      <c r="H281" s="11" t="s">
        <v>25</v>
      </c>
      <c r="I281" s="193"/>
      <c r="J281" s="12"/>
      <c r="K281" s="47"/>
    </row>
    <row r="282" spans="1:11" ht="21" customHeight="1" thickBot="1" x14ac:dyDescent="0.35">
      <c r="A282" s="201"/>
      <c r="B282" s="34"/>
      <c r="C282" s="19"/>
      <c r="D282" s="20"/>
      <c r="E282" s="20" t="s">
        <v>72</v>
      </c>
      <c r="F282" s="13" t="s">
        <v>14</v>
      </c>
      <c r="G282" s="211"/>
      <c r="H282" s="11" t="s">
        <v>68</v>
      </c>
      <c r="I282" s="204"/>
      <c r="J282" s="23"/>
      <c r="K282" s="51"/>
    </row>
    <row r="283" spans="1:11" ht="21" customHeight="1" thickTop="1" x14ac:dyDescent="0.3">
      <c r="A283" s="52"/>
      <c r="B283" s="40"/>
      <c r="C283" s="25"/>
      <c r="D283" s="26"/>
      <c r="E283" s="26"/>
      <c r="F283" s="26"/>
      <c r="G283" s="26"/>
      <c r="H283" s="27"/>
      <c r="I283" s="26"/>
      <c r="J283" s="28"/>
      <c r="K283" s="53"/>
    </row>
    <row r="284" spans="1:11" ht="21" customHeight="1" x14ac:dyDescent="0.35">
      <c r="A284" s="188">
        <v>36</v>
      </c>
      <c r="B284" s="4">
        <v>45046</v>
      </c>
      <c r="C284" s="5" t="s">
        <v>104</v>
      </c>
      <c r="D284" s="46" t="s">
        <v>1413</v>
      </c>
      <c r="E284" s="9" t="s">
        <v>317</v>
      </c>
      <c r="F284" s="10"/>
      <c r="G284" s="205" t="s">
        <v>32</v>
      </c>
      <c r="H284" s="11"/>
      <c r="I284" s="203" t="s">
        <v>1383</v>
      </c>
      <c r="J284" s="17">
        <v>41632</v>
      </c>
      <c r="K284" s="50">
        <f>SUM(K276,J284)</f>
        <v>772578</v>
      </c>
    </row>
    <row r="285" spans="1:11" ht="21" customHeight="1" x14ac:dyDescent="0.3">
      <c r="A285" s="189"/>
      <c r="B285" s="7"/>
      <c r="C285" s="8"/>
      <c r="D285" s="46" t="s">
        <v>1414</v>
      </c>
      <c r="E285" s="9" t="s">
        <v>21</v>
      </c>
      <c r="F285" s="13" t="s">
        <v>14</v>
      </c>
      <c r="G285" s="196"/>
      <c r="H285" s="11" t="s">
        <v>68</v>
      </c>
      <c r="I285" s="193"/>
      <c r="J285" s="12"/>
      <c r="K285" s="47"/>
    </row>
    <row r="286" spans="1:11" ht="21" customHeight="1" x14ac:dyDescent="0.3">
      <c r="A286" s="189"/>
      <c r="B286" s="7"/>
      <c r="C286" s="8"/>
      <c r="D286" s="9"/>
      <c r="E286" s="9" t="s">
        <v>4</v>
      </c>
      <c r="F286" s="13" t="s">
        <v>14</v>
      </c>
      <c r="G286" s="196"/>
      <c r="H286" s="11" t="s">
        <v>45</v>
      </c>
      <c r="I286" s="193"/>
      <c r="J286" s="12"/>
      <c r="K286" s="47"/>
    </row>
    <row r="287" spans="1:11" ht="21" customHeight="1" x14ac:dyDescent="0.3">
      <c r="A287" s="189"/>
      <c r="B287" s="7"/>
      <c r="C287" s="8"/>
      <c r="D287" s="9"/>
      <c r="E287" s="9" t="s">
        <v>5</v>
      </c>
      <c r="F287" s="10" t="s">
        <v>12</v>
      </c>
      <c r="G287" s="196"/>
      <c r="H287" s="11" t="s">
        <v>55</v>
      </c>
      <c r="I287" s="193"/>
      <c r="J287" s="12"/>
      <c r="K287" s="47"/>
    </row>
    <row r="288" spans="1:11" ht="21" customHeight="1" x14ac:dyDescent="0.3">
      <c r="A288" s="189"/>
      <c r="B288" s="7"/>
      <c r="C288" s="8"/>
      <c r="D288" s="9"/>
      <c r="E288" s="9" t="s">
        <v>6</v>
      </c>
      <c r="F288" s="13" t="s">
        <v>14</v>
      </c>
      <c r="G288" s="196"/>
      <c r="H288" s="11" t="s">
        <v>47</v>
      </c>
      <c r="I288" s="193"/>
      <c r="J288" s="12"/>
      <c r="K288" s="47"/>
    </row>
    <row r="289" spans="1:11" ht="21" customHeight="1" x14ac:dyDescent="0.3">
      <c r="A289" s="189"/>
      <c r="B289" s="7"/>
      <c r="C289" s="8"/>
      <c r="D289" s="9"/>
      <c r="E289" s="9" t="s">
        <v>7</v>
      </c>
      <c r="F289" s="13" t="s">
        <v>14</v>
      </c>
      <c r="G289" s="196"/>
      <c r="H289" s="11" t="s">
        <v>26</v>
      </c>
      <c r="I289" s="193"/>
      <c r="J289" s="12"/>
      <c r="K289" s="47"/>
    </row>
    <row r="290" spans="1:11" ht="21" customHeight="1" thickBot="1" x14ac:dyDescent="0.35">
      <c r="A290" s="201"/>
      <c r="B290" s="34"/>
      <c r="C290" s="19"/>
      <c r="D290" s="20"/>
      <c r="E290" s="20" t="s">
        <v>72</v>
      </c>
      <c r="F290" s="13" t="s">
        <v>14</v>
      </c>
      <c r="G290" s="211"/>
      <c r="H290" s="11" t="s">
        <v>55</v>
      </c>
      <c r="I290" s="204"/>
      <c r="J290" s="23"/>
      <c r="K290" s="51"/>
    </row>
    <row r="291" spans="1:11" ht="21" customHeight="1" thickTop="1" x14ac:dyDescent="0.3">
      <c r="A291" s="52"/>
      <c r="B291" s="40"/>
      <c r="C291" s="25"/>
      <c r="D291" s="26"/>
      <c r="E291" s="26"/>
      <c r="F291" s="26"/>
      <c r="G291" s="26"/>
      <c r="H291" s="27"/>
      <c r="I291" s="26"/>
      <c r="J291" s="28"/>
      <c r="K291" s="53"/>
    </row>
    <row r="292" spans="1:11" ht="21" customHeight="1" x14ac:dyDescent="0.35">
      <c r="A292" s="188">
        <v>37</v>
      </c>
      <c r="B292" s="4">
        <v>45046</v>
      </c>
      <c r="C292" s="5" t="s">
        <v>35</v>
      </c>
      <c r="D292" s="46" t="s">
        <v>1415</v>
      </c>
      <c r="E292" s="9" t="s">
        <v>317</v>
      </c>
      <c r="F292" s="10"/>
      <c r="G292" s="205" t="s">
        <v>32</v>
      </c>
      <c r="H292" s="11"/>
      <c r="I292" s="203" t="s">
        <v>759</v>
      </c>
      <c r="J292" s="17">
        <v>30855</v>
      </c>
      <c r="K292" s="50">
        <f>SUM(K284,J292)</f>
        <v>803433</v>
      </c>
    </row>
    <row r="293" spans="1:11" ht="21" customHeight="1" x14ac:dyDescent="0.3">
      <c r="A293" s="189"/>
      <c r="B293" s="7"/>
      <c r="C293" s="8"/>
      <c r="D293" s="46" t="s">
        <v>1416</v>
      </c>
      <c r="E293" s="9" t="s">
        <v>21</v>
      </c>
      <c r="F293" s="10" t="s">
        <v>12</v>
      </c>
      <c r="G293" s="196"/>
      <c r="H293" s="11" t="s">
        <v>47</v>
      </c>
      <c r="I293" s="193"/>
      <c r="J293" s="12"/>
      <c r="K293" s="47"/>
    </row>
    <row r="294" spans="1:11" ht="21" customHeight="1" x14ac:dyDescent="0.3">
      <c r="A294" s="189"/>
      <c r="B294" s="7"/>
      <c r="C294" s="8"/>
      <c r="D294" s="9"/>
      <c r="E294" s="9" t="s">
        <v>4</v>
      </c>
      <c r="F294" s="13" t="s">
        <v>14</v>
      </c>
      <c r="G294" s="196"/>
      <c r="H294" s="11" t="s">
        <v>55</v>
      </c>
      <c r="I294" s="193"/>
      <c r="J294" s="12"/>
      <c r="K294" s="47"/>
    </row>
    <row r="295" spans="1:11" ht="21" customHeight="1" x14ac:dyDescent="0.3">
      <c r="A295" s="189"/>
      <c r="B295" s="7"/>
      <c r="C295" s="8"/>
      <c r="D295" s="9"/>
      <c r="E295" s="9" t="s">
        <v>5</v>
      </c>
      <c r="F295" s="13" t="s">
        <v>14</v>
      </c>
      <c r="G295" s="196"/>
      <c r="H295" s="11" t="s">
        <v>133</v>
      </c>
      <c r="I295" s="193"/>
      <c r="J295" s="12"/>
      <c r="K295" s="47"/>
    </row>
    <row r="296" spans="1:11" ht="21" customHeight="1" x14ac:dyDescent="0.3">
      <c r="A296" s="189"/>
      <c r="B296" s="7"/>
      <c r="C296" s="8"/>
      <c r="D296" s="9"/>
      <c r="E296" s="9" t="s">
        <v>6</v>
      </c>
      <c r="F296" s="13" t="s">
        <v>14</v>
      </c>
      <c r="G296" s="196"/>
      <c r="H296" s="11" t="s">
        <v>56</v>
      </c>
      <c r="I296" s="193"/>
      <c r="J296" s="12"/>
      <c r="K296" s="47"/>
    </row>
    <row r="297" spans="1:11" ht="21" customHeight="1" x14ac:dyDescent="0.3">
      <c r="A297" s="189"/>
      <c r="B297" s="7"/>
      <c r="C297" s="8"/>
      <c r="D297" s="9"/>
      <c r="E297" s="9" t="s">
        <v>7</v>
      </c>
      <c r="F297" s="10" t="s">
        <v>12</v>
      </c>
      <c r="G297" s="196"/>
      <c r="H297" s="11" t="s">
        <v>135</v>
      </c>
      <c r="I297" s="193"/>
      <c r="J297" s="12"/>
      <c r="K297" s="47"/>
    </row>
    <row r="298" spans="1:11" ht="21" customHeight="1" thickBot="1" x14ac:dyDescent="0.35">
      <c r="A298" s="201"/>
      <c r="B298" s="34"/>
      <c r="C298" s="19"/>
      <c r="D298" s="20"/>
      <c r="E298" s="20" t="s">
        <v>72</v>
      </c>
      <c r="F298" s="13" t="s">
        <v>14</v>
      </c>
      <c r="G298" s="211"/>
      <c r="H298" s="11" t="s">
        <v>68</v>
      </c>
      <c r="I298" s="204"/>
      <c r="J298" s="23"/>
      <c r="K298" s="51"/>
    </row>
    <row r="299" spans="1:11" ht="21" customHeight="1" thickTop="1" x14ac:dyDescent="0.3">
      <c r="A299" s="52"/>
      <c r="B299" s="40"/>
      <c r="C299" s="25"/>
      <c r="D299" s="26"/>
      <c r="E299" s="26"/>
      <c r="F299" s="26"/>
      <c r="G299" s="26"/>
      <c r="H299" s="27"/>
      <c r="I299" s="26"/>
      <c r="J299" s="28"/>
      <c r="K299" s="53"/>
    </row>
    <row r="300" spans="1:11" ht="21" customHeight="1" x14ac:dyDescent="0.35">
      <c r="A300" s="188">
        <v>38</v>
      </c>
      <c r="B300" s="4">
        <v>45046</v>
      </c>
      <c r="C300" s="5" t="s">
        <v>23</v>
      </c>
      <c r="D300" s="46" t="s">
        <v>1417</v>
      </c>
      <c r="E300" s="9" t="s">
        <v>317</v>
      </c>
      <c r="F300" s="10"/>
      <c r="G300" s="205" t="s">
        <v>32</v>
      </c>
      <c r="H300" s="11"/>
      <c r="I300" s="203" t="s">
        <v>1419</v>
      </c>
      <c r="J300" s="17">
        <v>5232</v>
      </c>
      <c r="K300" s="50">
        <f>SUM(K292,J300)</f>
        <v>808665</v>
      </c>
    </row>
    <row r="301" spans="1:11" ht="21" customHeight="1" x14ac:dyDescent="0.3">
      <c r="A301" s="189"/>
      <c r="B301" s="7"/>
      <c r="C301" s="8"/>
      <c r="D301" s="46" t="s">
        <v>1418</v>
      </c>
      <c r="E301" s="9" t="s">
        <v>21</v>
      </c>
      <c r="F301" s="10" t="s">
        <v>12</v>
      </c>
      <c r="G301" s="196"/>
      <c r="H301" s="11" t="s">
        <v>33</v>
      </c>
      <c r="I301" s="193"/>
      <c r="J301" s="12"/>
      <c r="K301" s="47"/>
    </row>
    <row r="302" spans="1:11" ht="21" customHeight="1" x14ac:dyDescent="0.3">
      <c r="A302" s="189"/>
      <c r="B302" s="7"/>
      <c r="C302" s="8"/>
      <c r="D302" s="9"/>
      <c r="E302" s="9" t="s">
        <v>4</v>
      </c>
      <c r="F302" s="13" t="s">
        <v>14</v>
      </c>
      <c r="G302" s="196"/>
      <c r="H302" s="11" t="s">
        <v>25</v>
      </c>
      <c r="I302" s="193"/>
      <c r="J302" s="12"/>
      <c r="K302" s="47"/>
    </row>
    <row r="303" spans="1:11" ht="21" customHeight="1" x14ac:dyDescent="0.3">
      <c r="A303" s="189"/>
      <c r="B303" s="7"/>
      <c r="C303" s="8"/>
      <c r="D303" s="9"/>
      <c r="E303" s="9" t="s">
        <v>5</v>
      </c>
      <c r="F303" s="13" t="s">
        <v>14</v>
      </c>
      <c r="G303" s="196"/>
      <c r="H303" s="11" t="s">
        <v>93</v>
      </c>
      <c r="I303" s="193"/>
      <c r="J303" s="12"/>
      <c r="K303" s="47"/>
    </row>
    <row r="304" spans="1:11" ht="21" customHeight="1" x14ac:dyDescent="0.3">
      <c r="A304" s="189"/>
      <c r="B304" s="7"/>
      <c r="C304" s="8"/>
      <c r="D304" s="9"/>
      <c r="E304" s="9" t="s">
        <v>6</v>
      </c>
      <c r="F304" s="13" t="s">
        <v>14</v>
      </c>
      <c r="G304" s="196"/>
      <c r="H304" s="11" t="s">
        <v>13</v>
      </c>
      <c r="I304" s="193"/>
      <c r="J304" s="12"/>
      <c r="K304" s="47"/>
    </row>
    <row r="305" spans="1:11" ht="21" customHeight="1" x14ac:dyDescent="0.3">
      <c r="A305" s="189"/>
      <c r="B305" s="7"/>
      <c r="C305" s="8"/>
      <c r="D305" s="9"/>
      <c r="E305" s="9" t="s">
        <v>7</v>
      </c>
      <c r="F305" s="10" t="s">
        <v>12</v>
      </c>
      <c r="G305" s="196"/>
      <c r="H305" s="11" t="s">
        <v>52</v>
      </c>
      <c r="I305" s="193"/>
      <c r="J305" s="12"/>
      <c r="K305" s="47"/>
    </row>
    <row r="306" spans="1:11" ht="21" customHeight="1" thickBot="1" x14ac:dyDescent="0.35">
      <c r="A306" s="201"/>
      <c r="B306" s="34"/>
      <c r="C306" s="19"/>
      <c r="D306" s="20"/>
      <c r="E306" s="20" t="s">
        <v>72</v>
      </c>
      <c r="F306" s="13" t="s">
        <v>14</v>
      </c>
      <c r="G306" s="211"/>
      <c r="H306" s="11" t="s">
        <v>68</v>
      </c>
      <c r="I306" s="204"/>
      <c r="J306" s="23"/>
      <c r="K306" s="51"/>
    </row>
    <row r="307" spans="1:11" ht="21" customHeight="1" thickTop="1" x14ac:dyDescent="0.3">
      <c r="A307" s="52"/>
      <c r="B307" s="40"/>
      <c r="C307" s="25"/>
      <c r="D307" s="26"/>
      <c r="E307" s="26"/>
      <c r="F307" s="26"/>
      <c r="G307" s="26"/>
      <c r="H307" s="27"/>
      <c r="I307" s="26"/>
      <c r="J307" s="28"/>
      <c r="K307" s="53"/>
    </row>
    <row r="308" spans="1:11" ht="21" customHeight="1" x14ac:dyDescent="0.35">
      <c r="A308" s="188">
        <v>39</v>
      </c>
      <c r="B308" s="4">
        <v>45046</v>
      </c>
      <c r="C308" s="5" t="s">
        <v>20</v>
      </c>
      <c r="D308" s="46" t="s">
        <v>1421</v>
      </c>
      <c r="E308" s="9" t="s">
        <v>317</v>
      </c>
      <c r="F308" s="10"/>
      <c r="G308" s="205" t="s">
        <v>32</v>
      </c>
      <c r="H308" s="11"/>
      <c r="I308" s="203" t="s">
        <v>1419</v>
      </c>
      <c r="J308" s="17">
        <v>39158</v>
      </c>
      <c r="K308" s="50">
        <f>SUM(K300,J308)</f>
        <v>847823</v>
      </c>
    </row>
    <row r="309" spans="1:11" ht="21" customHeight="1" x14ac:dyDescent="0.3">
      <c r="A309" s="189"/>
      <c r="B309" s="7"/>
      <c r="C309" s="8"/>
      <c r="D309" s="46" t="s">
        <v>1422</v>
      </c>
      <c r="E309" s="9" t="s">
        <v>21</v>
      </c>
      <c r="F309" s="10"/>
      <c r="G309" s="196"/>
      <c r="H309" s="11"/>
      <c r="I309" s="193"/>
      <c r="J309" s="12"/>
      <c r="K309" s="47"/>
    </row>
    <row r="310" spans="1:11" ht="21" customHeight="1" x14ac:dyDescent="0.3">
      <c r="A310" s="189"/>
      <c r="B310" s="7"/>
      <c r="C310" s="8"/>
      <c r="D310" s="9"/>
      <c r="E310" s="9" t="s">
        <v>4</v>
      </c>
      <c r="F310" s="13"/>
      <c r="G310" s="196"/>
      <c r="H310" s="11"/>
      <c r="I310" s="193"/>
      <c r="J310" s="12"/>
      <c r="K310" s="47"/>
    </row>
    <row r="311" spans="1:11" ht="21" customHeight="1" x14ac:dyDescent="0.3">
      <c r="A311" s="189"/>
      <c r="B311" s="7"/>
      <c r="C311" s="8"/>
      <c r="D311" s="9"/>
      <c r="E311" s="9" t="s">
        <v>5</v>
      </c>
      <c r="F311" s="13"/>
      <c r="G311" s="196"/>
      <c r="H311" s="11"/>
      <c r="I311" s="193"/>
      <c r="J311" s="12"/>
      <c r="K311" s="47"/>
    </row>
    <row r="312" spans="1:11" ht="21" customHeight="1" x14ac:dyDescent="0.3">
      <c r="A312" s="189"/>
      <c r="B312" s="7"/>
      <c r="C312" s="8"/>
      <c r="D312" s="9"/>
      <c r="E312" s="9" t="s">
        <v>6</v>
      </c>
      <c r="F312" s="13" t="s">
        <v>14</v>
      </c>
      <c r="G312" s="196"/>
      <c r="H312" s="11" t="s">
        <v>101</v>
      </c>
      <c r="I312" s="193"/>
      <c r="J312" s="12"/>
      <c r="K312" s="47"/>
    </row>
    <row r="313" spans="1:11" ht="21" customHeight="1" x14ac:dyDescent="0.3">
      <c r="A313" s="189"/>
      <c r="B313" s="7"/>
      <c r="C313" s="8"/>
      <c r="D313" s="9"/>
      <c r="E313" s="9" t="s">
        <v>7</v>
      </c>
      <c r="F313" s="13" t="s">
        <v>14</v>
      </c>
      <c r="G313" s="196"/>
      <c r="H313" s="11" t="s">
        <v>13</v>
      </c>
      <c r="I313" s="193"/>
      <c r="J313" s="12"/>
      <c r="K313" s="47"/>
    </row>
    <row r="314" spans="1:11" ht="21" customHeight="1" thickBot="1" x14ac:dyDescent="0.35">
      <c r="A314" s="201"/>
      <c r="B314" s="34"/>
      <c r="C314" s="19"/>
      <c r="D314" s="20"/>
      <c r="E314" s="20" t="s">
        <v>72</v>
      </c>
      <c r="F314" s="13" t="s">
        <v>14</v>
      </c>
      <c r="G314" s="211"/>
      <c r="H314" s="11" t="s">
        <v>68</v>
      </c>
      <c r="I314" s="204"/>
      <c r="J314" s="23"/>
      <c r="K314" s="51"/>
    </row>
    <row r="315" spans="1:11" ht="21" customHeight="1" thickTop="1" x14ac:dyDescent="0.3">
      <c r="A315" s="52"/>
      <c r="B315" s="40"/>
      <c r="C315" s="25"/>
      <c r="D315" s="26"/>
      <c r="E315" s="26"/>
      <c r="F315" s="26"/>
      <c r="G315" s="26"/>
      <c r="H315" s="27"/>
      <c r="I315" s="26"/>
      <c r="J315" s="28"/>
      <c r="K315" s="53"/>
    </row>
    <row r="316" spans="1:11" ht="21" customHeight="1" x14ac:dyDescent="0.3">
      <c r="B316" s="66"/>
      <c r="C316" s="67"/>
      <c r="D316" s="68"/>
      <c r="E316" s="68"/>
      <c r="F316" s="68"/>
      <c r="G316" s="68"/>
      <c r="H316" s="69"/>
      <c r="I316" s="68"/>
      <c r="J316" s="70"/>
    </row>
    <row r="317" spans="1:11" ht="21" customHeight="1" x14ac:dyDescent="0.3">
      <c r="B317" s="66"/>
      <c r="C317" s="67"/>
      <c r="D317" s="68"/>
      <c r="E317" s="68"/>
      <c r="F317" s="68"/>
      <c r="G317" s="68"/>
      <c r="H317" s="69"/>
      <c r="I317" s="68"/>
      <c r="J317" s="70"/>
    </row>
    <row r="318" spans="1:11" ht="15.75" thickBot="1" x14ac:dyDescent="0.3"/>
    <row r="319" spans="1:11" ht="19.5" x14ac:dyDescent="0.3">
      <c r="A319" s="231" t="s">
        <v>1351</v>
      </c>
      <c r="B319" s="232"/>
      <c r="C319" s="232"/>
      <c r="D319" s="86" t="s">
        <v>892</v>
      </c>
      <c r="E319" s="77">
        <f>I334</f>
        <v>39</v>
      </c>
      <c r="F319" s="80">
        <v>1</v>
      </c>
    </row>
    <row r="320" spans="1:11" ht="19.5" x14ac:dyDescent="0.3">
      <c r="A320" s="233"/>
      <c r="B320" s="234"/>
      <c r="C320" s="234"/>
      <c r="D320" s="84" t="s">
        <v>893</v>
      </c>
      <c r="E320" s="78">
        <f>F334</f>
        <v>22</v>
      </c>
      <c r="F320" s="81">
        <f>AVERAGE(E320*F319)/E319</f>
        <v>0.5641025641025641</v>
      </c>
    </row>
    <row r="321" spans="1:9" ht="19.5" x14ac:dyDescent="0.3">
      <c r="A321" s="233"/>
      <c r="B321" s="234"/>
      <c r="C321" s="234"/>
      <c r="D321" s="83" t="s">
        <v>894</v>
      </c>
      <c r="E321" s="78">
        <f>G334</f>
        <v>14</v>
      </c>
      <c r="F321" s="81">
        <f t="shared" ref="F321:F322" si="0">AVERAGE(E321*F320)/E320</f>
        <v>0.35897435897435898</v>
      </c>
    </row>
    <row r="322" spans="1:9" ht="19.5" x14ac:dyDescent="0.3">
      <c r="A322" s="233"/>
      <c r="B322" s="234"/>
      <c r="C322" s="234"/>
      <c r="D322" s="126" t="s">
        <v>896</v>
      </c>
      <c r="E322" s="78">
        <f>H334</f>
        <v>3</v>
      </c>
      <c r="F322" s="81">
        <f t="shared" si="0"/>
        <v>7.6923076923076913E-2</v>
      </c>
    </row>
    <row r="323" spans="1:9" ht="20.25" thickBot="1" x14ac:dyDescent="0.35">
      <c r="A323" s="235"/>
      <c r="B323" s="236"/>
      <c r="C323" s="236"/>
      <c r="D323" s="128" t="s">
        <v>1059</v>
      </c>
      <c r="E323" s="140">
        <f>SUM(J1:J1184)</f>
        <v>847823</v>
      </c>
      <c r="F323" s="82"/>
      <c r="G323" s="1" t="s">
        <v>1423</v>
      </c>
    </row>
    <row r="326" spans="1:9" ht="18.75" x14ac:dyDescent="0.3">
      <c r="E326" s="89" t="s">
        <v>10</v>
      </c>
      <c r="F326" s="90" t="s">
        <v>839</v>
      </c>
      <c r="G326" s="91" t="s">
        <v>840</v>
      </c>
      <c r="H326" s="92" t="s">
        <v>38</v>
      </c>
      <c r="I326" s="93" t="s">
        <v>841</v>
      </c>
    </row>
    <row r="327" spans="1:9" ht="18.75" x14ac:dyDescent="0.3">
      <c r="E327" s="164" t="s">
        <v>1382</v>
      </c>
      <c r="F327" s="9">
        <v>9</v>
      </c>
      <c r="G327" s="9">
        <v>4</v>
      </c>
      <c r="H327" s="9">
        <v>2</v>
      </c>
      <c r="I327" s="9">
        <f>SUM(F327:H327)</f>
        <v>15</v>
      </c>
    </row>
    <row r="328" spans="1:9" ht="18.75" x14ac:dyDescent="0.3">
      <c r="E328" s="164" t="s">
        <v>759</v>
      </c>
      <c r="F328" s="9">
        <v>11</v>
      </c>
      <c r="G328" s="9">
        <v>4</v>
      </c>
      <c r="H328" s="9">
        <v>1</v>
      </c>
      <c r="I328" s="9">
        <f t="shared" ref="I328:I332" si="1">SUM(F328:H328)</f>
        <v>16</v>
      </c>
    </row>
    <row r="329" spans="1:9" ht="18.75" x14ac:dyDescent="0.3">
      <c r="E329" s="164" t="s">
        <v>1334</v>
      </c>
      <c r="F329" s="9">
        <v>0</v>
      </c>
      <c r="G329" s="9">
        <v>1</v>
      </c>
      <c r="H329" s="9">
        <v>0</v>
      </c>
      <c r="I329" s="9">
        <f t="shared" si="1"/>
        <v>1</v>
      </c>
    </row>
    <row r="330" spans="1:9" ht="18.75" x14ac:dyDescent="0.3">
      <c r="E330" s="164" t="s">
        <v>1370</v>
      </c>
      <c r="F330" s="9">
        <v>1</v>
      </c>
      <c r="G330" s="9">
        <v>2</v>
      </c>
      <c r="H330" s="9">
        <v>0</v>
      </c>
      <c r="I330" s="9">
        <f t="shared" si="1"/>
        <v>3</v>
      </c>
    </row>
    <row r="331" spans="1:9" ht="18.75" x14ac:dyDescent="0.3">
      <c r="E331" s="164" t="s">
        <v>1420</v>
      </c>
      <c r="F331" s="9">
        <v>1</v>
      </c>
      <c r="G331" s="9">
        <v>1</v>
      </c>
      <c r="H331" s="9">
        <v>0</v>
      </c>
      <c r="I331" s="9">
        <f t="shared" si="1"/>
        <v>2</v>
      </c>
    </row>
    <row r="332" spans="1:9" ht="18.75" x14ac:dyDescent="0.3">
      <c r="E332" s="164" t="s">
        <v>629</v>
      </c>
      <c r="F332" s="9">
        <v>0</v>
      </c>
      <c r="G332" s="9">
        <v>2</v>
      </c>
      <c r="H332" s="9">
        <v>0</v>
      </c>
      <c r="I332" s="9">
        <f t="shared" si="1"/>
        <v>2</v>
      </c>
    </row>
    <row r="333" spans="1:9" ht="18.75" x14ac:dyDescent="0.3">
      <c r="E333" s="160"/>
      <c r="F333" s="9"/>
      <c r="G333" s="9"/>
      <c r="H333" s="9"/>
      <c r="I333" s="87"/>
    </row>
    <row r="334" spans="1:9" ht="18.75" x14ac:dyDescent="0.3">
      <c r="E334" s="95" t="s">
        <v>1268</v>
      </c>
      <c r="F334" s="88">
        <f>SUM(F327:F333)</f>
        <v>22</v>
      </c>
      <c r="G334" s="88">
        <f>SUM(G327:G333)</f>
        <v>14</v>
      </c>
      <c r="H334" s="88">
        <f>SUM(H327:H333)</f>
        <v>3</v>
      </c>
      <c r="I334" s="88">
        <f>SUM(I327:I333)</f>
        <v>39</v>
      </c>
    </row>
  </sheetData>
  <mergeCells count="119">
    <mergeCell ref="A308:A314"/>
    <mergeCell ref="G308:G314"/>
    <mergeCell ref="I308:I314"/>
    <mergeCell ref="A284:A290"/>
    <mergeCell ref="G284:G290"/>
    <mergeCell ref="I284:I290"/>
    <mergeCell ref="A292:A298"/>
    <mergeCell ref="G292:G298"/>
    <mergeCell ref="I292:I298"/>
    <mergeCell ref="A300:A306"/>
    <mergeCell ref="G300:G306"/>
    <mergeCell ref="I300:I306"/>
    <mergeCell ref="A268:A274"/>
    <mergeCell ref="G268:G274"/>
    <mergeCell ref="I268:I274"/>
    <mergeCell ref="A276:A282"/>
    <mergeCell ref="G276:G282"/>
    <mergeCell ref="I276:I282"/>
    <mergeCell ref="A252:A258"/>
    <mergeCell ref="G252:G258"/>
    <mergeCell ref="I252:I258"/>
    <mergeCell ref="A260:A266"/>
    <mergeCell ref="G260:G266"/>
    <mergeCell ref="I260:I266"/>
    <mergeCell ref="A319:C323"/>
    <mergeCell ref="A1:K1"/>
    <mergeCell ref="A4:A10"/>
    <mergeCell ref="G4:G10"/>
    <mergeCell ref="I4:I10"/>
    <mergeCell ref="A12:A18"/>
    <mergeCell ref="G12:G18"/>
    <mergeCell ref="I12:I18"/>
    <mergeCell ref="A20:A26"/>
    <mergeCell ref="G20:G26"/>
    <mergeCell ref="I20:I26"/>
    <mergeCell ref="A28:A34"/>
    <mergeCell ref="G28:G34"/>
    <mergeCell ref="I28:I34"/>
    <mergeCell ref="A36:A42"/>
    <mergeCell ref="G36:G42"/>
    <mergeCell ref="I36:I42"/>
    <mergeCell ref="A44:A50"/>
    <mergeCell ref="G44:G50"/>
    <mergeCell ref="I44:I50"/>
    <mergeCell ref="A52:A58"/>
    <mergeCell ref="G52:G58"/>
    <mergeCell ref="I52:I58"/>
    <mergeCell ref="A60:A66"/>
    <mergeCell ref="G60:G66"/>
    <mergeCell ref="I60:I66"/>
    <mergeCell ref="A68:A74"/>
    <mergeCell ref="G68:G74"/>
    <mergeCell ref="I68:I74"/>
    <mergeCell ref="A76:A82"/>
    <mergeCell ref="G76:G82"/>
    <mergeCell ref="I76:I82"/>
    <mergeCell ref="A84:A90"/>
    <mergeCell ref="G84:G90"/>
    <mergeCell ref="I84:I90"/>
    <mergeCell ref="A92:A98"/>
    <mergeCell ref="G92:G98"/>
    <mergeCell ref="I92:I98"/>
    <mergeCell ref="A100:A106"/>
    <mergeCell ref="G100:G106"/>
    <mergeCell ref="I100:I106"/>
    <mergeCell ref="A108:A114"/>
    <mergeCell ref="G108:G114"/>
    <mergeCell ref="I108:I114"/>
    <mergeCell ref="A116:A122"/>
    <mergeCell ref="G116:G122"/>
    <mergeCell ref="I116:I122"/>
    <mergeCell ref="A124:A130"/>
    <mergeCell ref="G124:G130"/>
    <mergeCell ref="I124:I130"/>
    <mergeCell ref="A132:A138"/>
    <mergeCell ref="G132:G138"/>
    <mergeCell ref="I132:I138"/>
    <mergeCell ref="A156:A162"/>
    <mergeCell ref="G156:G162"/>
    <mergeCell ref="I156:I162"/>
    <mergeCell ref="A140:A146"/>
    <mergeCell ref="G140:G146"/>
    <mergeCell ref="I140:I146"/>
    <mergeCell ref="A148:A154"/>
    <mergeCell ref="G148:G154"/>
    <mergeCell ref="I148:I154"/>
    <mergeCell ref="A164:A170"/>
    <mergeCell ref="G164:G170"/>
    <mergeCell ref="I164:I170"/>
    <mergeCell ref="A172:A178"/>
    <mergeCell ref="G172:G178"/>
    <mergeCell ref="I172:I178"/>
    <mergeCell ref="A180:A186"/>
    <mergeCell ref="G180:G186"/>
    <mergeCell ref="I180:I186"/>
    <mergeCell ref="A188:A194"/>
    <mergeCell ref="G188:G194"/>
    <mergeCell ref="I188:I194"/>
    <mergeCell ref="A196:A202"/>
    <mergeCell ref="G196:G202"/>
    <mergeCell ref="I196:I202"/>
    <mergeCell ref="A204:A210"/>
    <mergeCell ref="G204:G210"/>
    <mergeCell ref="I204:I210"/>
    <mergeCell ref="A212:A218"/>
    <mergeCell ref="G212:G218"/>
    <mergeCell ref="I212:I218"/>
    <mergeCell ref="A220:A226"/>
    <mergeCell ref="G220:G226"/>
    <mergeCell ref="I220:I226"/>
    <mergeCell ref="A244:A250"/>
    <mergeCell ref="G244:G250"/>
    <mergeCell ref="I244:I250"/>
    <mergeCell ref="A228:A234"/>
    <mergeCell ref="G228:G234"/>
    <mergeCell ref="I228:I234"/>
    <mergeCell ref="A236:A242"/>
    <mergeCell ref="G236:G242"/>
    <mergeCell ref="I236:I242"/>
  </mergeCells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"/>
  <sheetViews>
    <sheetView zoomScale="120" zoomScaleNormal="120" workbookViewId="0">
      <pane xSplit="1" ySplit="3" topLeftCell="B206" activePane="bottomRight" state="frozen"/>
      <selection pane="topRight" activeCell="B1" sqref="B1"/>
      <selection pane="bottomLeft" activeCell="A4" sqref="A4"/>
      <selection pane="bottomRight" activeCell="B7" sqref="B7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1424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45049</v>
      </c>
      <c r="C4" s="5" t="s">
        <v>104</v>
      </c>
      <c r="D4" s="46" t="s">
        <v>1426</v>
      </c>
      <c r="E4" s="9"/>
      <c r="F4" s="13"/>
      <c r="G4" s="205" t="s">
        <v>32</v>
      </c>
      <c r="H4" s="11"/>
      <c r="I4" s="203" t="s">
        <v>18</v>
      </c>
      <c r="J4" s="17">
        <v>40123</v>
      </c>
      <c r="K4" s="50">
        <f>SUM(J4)</f>
        <v>40123</v>
      </c>
    </row>
    <row r="5" spans="1:11" ht="18.75" customHeight="1" x14ac:dyDescent="0.3">
      <c r="A5" s="189"/>
      <c r="B5" s="7"/>
      <c r="C5" s="8"/>
      <c r="D5" s="46" t="s">
        <v>1427</v>
      </c>
      <c r="E5" s="9" t="s">
        <v>21</v>
      </c>
      <c r="F5" s="13" t="s">
        <v>14</v>
      </c>
      <c r="G5" s="196"/>
      <c r="H5" s="11" t="s">
        <v>16</v>
      </c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3" t="s">
        <v>14</v>
      </c>
      <c r="G6" s="196"/>
      <c r="H6" s="11" t="s">
        <v>56</v>
      </c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3" t="s">
        <v>14</v>
      </c>
      <c r="G7" s="196"/>
      <c r="H7" s="11" t="s">
        <v>17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3" t="s">
        <v>14</v>
      </c>
      <c r="G8" s="196"/>
      <c r="H8" s="11" t="s">
        <v>52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0" t="s">
        <v>12</v>
      </c>
      <c r="G9" s="196"/>
      <c r="H9" s="11" t="s">
        <v>17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3" t="s">
        <v>14</v>
      </c>
      <c r="G10" s="211"/>
      <c r="H10" s="11" t="s">
        <v>55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45049</v>
      </c>
      <c r="C12" s="5" t="s">
        <v>35</v>
      </c>
      <c r="D12" s="46" t="s">
        <v>1428</v>
      </c>
      <c r="E12" s="9" t="s">
        <v>317</v>
      </c>
      <c r="F12" s="13"/>
      <c r="G12" s="206" t="s">
        <v>38</v>
      </c>
      <c r="H12" s="11"/>
      <c r="I12" s="203" t="s">
        <v>18</v>
      </c>
      <c r="J12" s="17">
        <v>9715</v>
      </c>
      <c r="K12" s="50">
        <f>SUM(K4,J12)</f>
        <v>49838</v>
      </c>
    </row>
    <row r="13" spans="1:11" ht="18.75" customHeight="1" x14ac:dyDescent="0.3">
      <c r="A13" s="189"/>
      <c r="B13" s="7"/>
      <c r="C13" s="8"/>
      <c r="D13" s="46" t="s">
        <v>1429</v>
      </c>
      <c r="E13" s="9" t="s">
        <v>21</v>
      </c>
      <c r="F13" s="10"/>
      <c r="G13" s="212"/>
      <c r="H13" s="11"/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3" t="s">
        <v>14</v>
      </c>
      <c r="G14" s="212"/>
      <c r="H14" s="11" t="s">
        <v>16</v>
      </c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0" t="s">
        <v>12</v>
      </c>
      <c r="G15" s="212"/>
      <c r="H15" s="11" t="s">
        <v>33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0" t="s">
        <v>12</v>
      </c>
      <c r="G16" s="212"/>
      <c r="H16" s="11" t="s">
        <v>55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3" t="s">
        <v>14</v>
      </c>
      <c r="G17" s="212"/>
      <c r="H17" s="11" t="s">
        <v>101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3" t="s">
        <v>14</v>
      </c>
      <c r="G18" s="213"/>
      <c r="H18" s="11" t="s">
        <v>55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>
        <v>45051</v>
      </c>
      <c r="C20" s="5" t="s">
        <v>35</v>
      </c>
      <c r="D20" s="46" t="s">
        <v>1430</v>
      </c>
      <c r="E20" s="9" t="s">
        <v>317</v>
      </c>
      <c r="F20" s="13"/>
      <c r="G20" s="202" t="s">
        <v>43</v>
      </c>
      <c r="H20" s="11"/>
      <c r="I20" s="203" t="s">
        <v>759</v>
      </c>
      <c r="J20" s="17">
        <v>2747</v>
      </c>
      <c r="K20" s="50">
        <f>SUM(K12,J20)</f>
        <v>52585</v>
      </c>
    </row>
    <row r="21" spans="1:11" ht="21" customHeight="1" x14ac:dyDescent="0.3">
      <c r="A21" s="189"/>
      <c r="B21" s="7"/>
      <c r="C21" s="8"/>
      <c r="D21" s="46" t="s">
        <v>1362</v>
      </c>
      <c r="E21" s="9" t="s">
        <v>21</v>
      </c>
      <c r="F21" s="10" t="s">
        <v>12</v>
      </c>
      <c r="G21" s="214"/>
      <c r="H21" s="11" t="s">
        <v>142</v>
      </c>
      <c r="I21" s="193"/>
      <c r="J21" s="12"/>
      <c r="K21" s="47"/>
    </row>
    <row r="22" spans="1:11" ht="21" customHeight="1" x14ac:dyDescent="0.3">
      <c r="A22" s="189"/>
      <c r="B22" s="7"/>
      <c r="C22" s="8"/>
      <c r="D22" s="9"/>
      <c r="E22" s="9" t="s">
        <v>4</v>
      </c>
      <c r="F22" s="10" t="s">
        <v>12</v>
      </c>
      <c r="G22" s="214"/>
      <c r="H22" s="11" t="s">
        <v>47</v>
      </c>
      <c r="I22" s="193"/>
      <c r="J22" s="12"/>
      <c r="K22" s="47"/>
    </row>
    <row r="23" spans="1:11" ht="21" customHeight="1" x14ac:dyDescent="0.3">
      <c r="A23" s="189"/>
      <c r="B23" s="7"/>
      <c r="C23" s="8"/>
      <c r="D23" s="9"/>
      <c r="E23" s="9" t="s">
        <v>5</v>
      </c>
      <c r="F23" s="13" t="s">
        <v>14</v>
      </c>
      <c r="G23" s="214"/>
      <c r="H23" s="11" t="s">
        <v>142</v>
      </c>
      <c r="I23" s="193"/>
      <c r="J23" s="12"/>
      <c r="K23" s="47"/>
    </row>
    <row r="24" spans="1:11" ht="21" customHeight="1" x14ac:dyDescent="0.3">
      <c r="A24" s="189"/>
      <c r="B24" s="7"/>
      <c r="C24" s="8"/>
      <c r="D24" s="9"/>
      <c r="E24" s="9" t="s">
        <v>6</v>
      </c>
      <c r="F24" s="10" t="s">
        <v>12</v>
      </c>
      <c r="G24" s="214"/>
      <c r="H24" s="11" t="s">
        <v>47</v>
      </c>
      <c r="I24" s="193"/>
      <c r="J24" s="12"/>
      <c r="K24" s="47"/>
    </row>
    <row r="25" spans="1:11" ht="21" customHeight="1" x14ac:dyDescent="0.3">
      <c r="A25" s="189"/>
      <c r="B25" s="7"/>
      <c r="C25" s="8"/>
      <c r="D25" s="9"/>
      <c r="E25" s="9" t="s">
        <v>7</v>
      </c>
      <c r="F25" s="10" t="s">
        <v>12</v>
      </c>
      <c r="G25" s="214"/>
      <c r="H25" s="11" t="s">
        <v>13</v>
      </c>
      <c r="I25" s="193"/>
      <c r="J25" s="12"/>
      <c r="K25" s="47"/>
    </row>
    <row r="26" spans="1:11" ht="21" customHeight="1" thickBot="1" x14ac:dyDescent="0.35">
      <c r="A26" s="201"/>
      <c r="B26" s="34"/>
      <c r="C26" s="19"/>
      <c r="D26" s="20"/>
      <c r="E26" s="20" t="s">
        <v>72</v>
      </c>
      <c r="F26" s="10" t="s">
        <v>12</v>
      </c>
      <c r="G26" s="214"/>
      <c r="H26" s="11" t="s">
        <v>68</v>
      </c>
      <c r="I26" s="204"/>
      <c r="J26" s="23"/>
      <c r="K26" s="51"/>
    </row>
    <row r="27" spans="1:11" ht="21" customHeight="1" thickTop="1" x14ac:dyDescent="0.3">
      <c r="A27" s="52"/>
      <c r="B27" s="40"/>
      <c r="C27" s="25"/>
      <c r="D27" s="26"/>
      <c r="E27" s="167" t="s">
        <v>633</v>
      </c>
      <c r="F27" s="168" t="s">
        <v>14</v>
      </c>
      <c r="G27" s="165"/>
      <c r="H27" s="166" t="s">
        <v>63</v>
      </c>
      <c r="I27" s="26"/>
      <c r="J27" s="28"/>
      <c r="K27" s="53"/>
    </row>
    <row r="28" spans="1:11" ht="21" customHeight="1" x14ac:dyDescent="0.35">
      <c r="A28" s="188">
        <v>4</v>
      </c>
      <c r="B28" s="4">
        <v>45052</v>
      </c>
      <c r="C28" s="5" t="s">
        <v>66</v>
      </c>
      <c r="D28" s="46" t="s">
        <v>1431</v>
      </c>
      <c r="E28" s="9" t="s">
        <v>317</v>
      </c>
      <c r="F28" s="13" t="s">
        <v>14</v>
      </c>
      <c r="G28" s="206" t="s">
        <v>38</v>
      </c>
      <c r="H28" s="11" t="s">
        <v>55</v>
      </c>
      <c r="I28" s="203" t="s">
        <v>1382</v>
      </c>
      <c r="J28" s="17">
        <v>12339</v>
      </c>
      <c r="K28" s="50">
        <f>SUM(K20,J28)</f>
        <v>64924</v>
      </c>
    </row>
    <row r="29" spans="1:11" ht="21" customHeight="1" x14ac:dyDescent="0.3">
      <c r="A29" s="189"/>
      <c r="B29" s="7"/>
      <c r="C29" s="8"/>
      <c r="D29" s="46" t="s">
        <v>1432</v>
      </c>
      <c r="E29" s="9" t="s">
        <v>21</v>
      </c>
      <c r="F29" s="10" t="s">
        <v>12</v>
      </c>
      <c r="G29" s="212"/>
      <c r="H29" s="11" t="s">
        <v>63</v>
      </c>
      <c r="I29" s="193"/>
      <c r="J29" s="12"/>
      <c r="K29" s="47"/>
    </row>
    <row r="30" spans="1:11" ht="21" customHeight="1" x14ac:dyDescent="0.3">
      <c r="A30" s="189"/>
      <c r="B30" s="7"/>
      <c r="C30" s="8"/>
      <c r="D30" s="9"/>
      <c r="E30" s="9" t="s">
        <v>4</v>
      </c>
      <c r="F30" s="13" t="s">
        <v>14</v>
      </c>
      <c r="G30" s="212"/>
      <c r="H30" s="11" t="s">
        <v>68</v>
      </c>
      <c r="I30" s="193"/>
      <c r="J30" s="12"/>
      <c r="K30" s="47"/>
    </row>
    <row r="31" spans="1:11" ht="21" customHeight="1" x14ac:dyDescent="0.3">
      <c r="A31" s="189"/>
      <c r="B31" s="7"/>
      <c r="C31" s="8"/>
      <c r="D31" s="9"/>
      <c r="E31" s="9" t="s">
        <v>5</v>
      </c>
      <c r="F31" s="10" t="s">
        <v>12</v>
      </c>
      <c r="G31" s="212"/>
      <c r="H31" s="11" t="s">
        <v>63</v>
      </c>
      <c r="I31" s="193"/>
      <c r="J31" s="12"/>
      <c r="K31" s="47"/>
    </row>
    <row r="32" spans="1:11" ht="21" customHeight="1" x14ac:dyDescent="0.3">
      <c r="A32" s="189"/>
      <c r="B32" s="7"/>
      <c r="C32" s="8"/>
      <c r="D32" s="9"/>
      <c r="E32" s="9" t="s">
        <v>6</v>
      </c>
      <c r="F32" s="13" t="s">
        <v>14</v>
      </c>
      <c r="G32" s="212"/>
      <c r="H32" s="11" t="s">
        <v>68</v>
      </c>
      <c r="I32" s="193"/>
      <c r="J32" s="12"/>
      <c r="K32" s="47"/>
    </row>
    <row r="33" spans="1:11" ht="21" customHeight="1" x14ac:dyDescent="0.3">
      <c r="A33" s="189"/>
      <c r="B33" s="7"/>
      <c r="C33" s="8"/>
      <c r="D33" s="9"/>
      <c r="E33" s="9" t="s">
        <v>7</v>
      </c>
      <c r="F33" s="10" t="s">
        <v>12</v>
      </c>
      <c r="G33" s="212"/>
      <c r="H33" s="11" t="s">
        <v>63</v>
      </c>
      <c r="I33" s="193"/>
      <c r="J33" s="12"/>
      <c r="K33" s="47"/>
    </row>
    <row r="34" spans="1:11" ht="21" customHeight="1" thickBot="1" x14ac:dyDescent="0.35">
      <c r="A34" s="201"/>
      <c r="B34" s="34"/>
      <c r="C34" s="19"/>
      <c r="D34" s="20"/>
      <c r="E34" s="20" t="s">
        <v>72</v>
      </c>
      <c r="F34" s="10" t="s">
        <v>12</v>
      </c>
      <c r="G34" s="213"/>
      <c r="H34" s="11" t="s">
        <v>55</v>
      </c>
      <c r="I34" s="204"/>
      <c r="J34" s="23"/>
      <c r="K34" s="51"/>
    </row>
    <row r="35" spans="1:11" ht="21" customHeight="1" thickTop="1" x14ac:dyDescent="0.3">
      <c r="A35" s="52"/>
      <c r="B35" s="40"/>
      <c r="C35" s="25"/>
      <c r="D35" s="26"/>
      <c r="E35" s="26"/>
      <c r="F35" s="26"/>
      <c r="G35" s="26"/>
      <c r="H35" s="27"/>
      <c r="I35" s="26"/>
      <c r="J35" s="28"/>
      <c r="K35" s="53"/>
    </row>
    <row r="36" spans="1:11" ht="21" customHeight="1" x14ac:dyDescent="0.35">
      <c r="A36" s="188">
        <v>5</v>
      </c>
      <c r="B36" s="4">
        <v>45057</v>
      </c>
      <c r="C36" s="5" t="s">
        <v>35</v>
      </c>
      <c r="D36" s="46" t="s">
        <v>1433</v>
      </c>
      <c r="E36" s="9" t="s">
        <v>317</v>
      </c>
      <c r="F36" s="13"/>
      <c r="G36" s="202" t="s">
        <v>43</v>
      </c>
      <c r="H36" s="11"/>
      <c r="I36" s="203" t="s">
        <v>759</v>
      </c>
      <c r="J36" s="17">
        <v>2263</v>
      </c>
      <c r="K36" s="50">
        <f>SUM(K28,J36)</f>
        <v>67187</v>
      </c>
    </row>
    <row r="37" spans="1:11" ht="21" customHeight="1" x14ac:dyDescent="0.3">
      <c r="A37" s="189"/>
      <c r="B37" s="7"/>
      <c r="C37" s="8"/>
      <c r="D37" s="46" t="s">
        <v>1434</v>
      </c>
      <c r="E37" s="9" t="s">
        <v>21</v>
      </c>
      <c r="F37" s="10"/>
      <c r="G37" s="214"/>
      <c r="H37" s="11"/>
      <c r="I37" s="193"/>
      <c r="J37" s="12"/>
      <c r="K37" s="47"/>
    </row>
    <row r="38" spans="1:11" ht="21" customHeight="1" x14ac:dyDescent="0.3">
      <c r="A38" s="189"/>
      <c r="B38" s="7"/>
      <c r="C38" s="8"/>
      <c r="D38" s="9"/>
      <c r="E38" s="9" t="s">
        <v>4</v>
      </c>
      <c r="F38" s="10" t="s">
        <v>12</v>
      </c>
      <c r="G38" s="214"/>
      <c r="H38" s="11" t="s">
        <v>144</v>
      </c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0" t="s">
        <v>12</v>
      </c>
      <c r="G39" s="214"/>
      <c r="H39" s="11" t="s">
        <v>45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0" t="s">
        <v>12</v>
      </c>
      <c r="G40" s="214"/>
      <c r="H40" s="11" t="s">
        <v>25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9"/>
      <c r="E41" s="9" t="s">
        <v>7</v>
      </c>
      <c r="F41" s="10" t="s">
        <v>12</v>
      </c>
      <c r="G41" s="214"/>
      <c r="H41" s="11" t="s">
        <v>26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20" t="s">
        <v>72</v>
      </c>
      <c r="F42" s="13" t="s">
        <v>14</v>
      </c>
      <c r="G42" s="214"/>
      <c r="H42" s="11" t="s">
        <v>55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26"/>
      <c r="F43" s="26"/>
      <c r="G43" s="26"/>
      <c r="H43" s="27"/>
      <c r="I43" s="26"/>
      <c r="J43" s="28"/>
      <c r="K43" s="53"/>
    </row>
    <row r="44" spans="1:11" ht="21" customHeight="1" x14ac:dyDescent="0.35">
      <c r="A44" s="188">
        <v>6</v>
      </c>
      <c r="B44" s="4">
        <v>45060</v>
      </c>
      <c r="C44" s="5" t="s">
        <v>104</v>
      </c>
      <c r="D44" s="46" t="s">
        <v>1436</v>
      </c>
      <c r="E44" s="9" t="s">
        <v>317</v>
      </c>
      <c r="F44" s="13"/>
      <c r="G44" s="202" t="s">
        <v>43</v>
      </c>
      <c r="H44" s="11"/>
      <c r="I44" s="203" t="s">
        <v>759</v>
      </c>
      <c r="J44" s="17">
        <v>1119</v>
      </c>
      <c r="K44" s="50">
        <f>SUM(K36,J44)</f>
        <v>68306</v>
      </c>
    </row>
    <row r="45" spans="1:11" ht="21" customHeight="1" x14ac:dyDescent="0.3">
      <c r="A45" s="189"/>
      <c r="B45" s="7"/>
      <c r="C45" s="8"/>
      <c r="D45" s="46" t="s">
        <v>1435</v>
      </c>
      <c r="E45" s="9" t="s">
        <v>21</v>
      </c>
      <c r="F45" s="10"/>
      <c r="G45" s="214"/>
      <c r="H45" s="11"/>
      <c r="I45" s="193"/>
      <c r="J45" s="12"/>
      <c r="K45" s="47"/>
    </row>
    <row r="46" spans="1:11" ht="21" customHeight="1" x14ac:dyDescent="0.3">
      <c r="A46" s="189"/>
      <c r="B46" s="7"/>
      <c r="C46" s="8"/>
      <c r="D46" s="9"/>
      <c r="E46" s="9" t="s">
        <v>4</v>
      </c>
      <c r="F46" s="10"/>
      <c r="G46" s="214"/>
      <c r="H46" s="11"/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0" t="s">
        <v>12</v>
      </c>
      <c r="G47" s="214"/>
      <c r="H47" s="11" t="s">
        <v>142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0" t="s">
        <v>12</v>
      </c>
      <c r="G48" s="214"/>
      <c r="H48" s="11" t="s">
        <v>33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9"/>
      <c r="E49" s="9" t="s">
        <v>7</v>
      </c>
      <c r="F49" s="10" t="s">
        <v>12</v>
      </c>
      <c r="G49" s="214"/>
      <c r="H49" s="11" t="s">
        <v>26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20" t="s">
        <v>72</v>
      </c>
      <c r="F50" s="10" t="s">
        <v>12</v>
      </c>
      <c r="G50" s="214"/>
      <c r="H50" s="11" t="s">
        <v>55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26"/>
      <c r="F51" s="26"/>
      <c r="G51" s="26"/>
      <c r="H51" s="27"/>
      <c r="I51" s="26"/>
      <c r="J51" s="28"/>
      <c r="K51" s="53"/>
    </row>
    <row r="52" spans="1:11" ht="21" customHeight="1" x14ac:dyDescent="0.35">
      <c r="A52" s="188">
        <v>7</v>
      </c>
      <c r="B52" s="4">
        <v>45063</v>
      </c>
      <c r="C52" s="5" t="s">
        <v>104</v>
      </c>
      <c r="D52" s="46" t="s">
        <v>1437</v>
      </c>
      <c r="E52" s="9" t="s">
        <v>317</v>
      </c>
      <c r="F52" s="13"/>
      <c r="G52" s="206" t="s">
        <v>38</v>
      </c>
      <c r="H52" s="11"/>
      <c r="I52" s="203" t="s">
        <v>1177</v>
      </c>
      <c r="J52" s="17">
        <v>10841</v>
      </c>
      <c r="K52" s="50">
        <f>SUM(K44,J52)</f>
        <v>79147</v>
      </c>
    </row>
    <row r="53" spans="1:11" ht="21" customHeight="1" x14ac:dyDescent="0.3">
      <c r="A53" s="189"/>
      <c r="B53" s="7"/>
      <c r="C53" s="8"/>
      <c r="D53" s="46" t="s">
        <v>512</v>
      </c>
      <c r="E53" s="9" t="s">
        <v>21</v>
      </c>
      <c r="F53" s="13" t="s">
        <v>14</v>
      </c>
      <c r="G53" s="212"/>
      <c r="H53" s="11" t="s">
        <v>13</v>
      </c>
      <c r="I53" s="193"/>
      <c r="J53" s="12"/>
      <c r="K53" s="47"/>
    </row>
    <row r="54" spans="1:11" ht="21" customHeight="1" x14ac:dyDescent="0.3">
      <c r="A54" s="189"/>
      <c r="B54" s="7"/>
      <c r="C54" s="8"/>
      <c r="D54" s="9"/>
      <c r="E54" s="9" t="s">
        <v>4</v>
      </c>
      <c r="F54" s="13" t="s">
        <v>14</v>
      </c>
      <c r="G54" s="212"/>
      <c r="H54" s="11" t="s">
        <v>45</v>
      </c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0" t="s">
        <v>12</v>
      </c>
      <c r="G55" s="212"/>
      <c r="H55" s="11" t="s">
        <v>13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3" t="s">
        <v>14</v>
      </c>
      <c r="G56" s="212"/>
      <c r="H56" s="11" t="s">
        <v>47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9"/>
      <c r="E57" s="9" t="s">
        <v>7</v>
      </c>
      <c r="F57" s="10" t="s">
        <v>12</v>
      </c>
      <c r="G57" s="212"/>
      <c r="H57" s="11" t="s">
        <v>25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20" t="s">
        <v>72</v>
      </c>
      <c r="F58" s="10" t="s">
        <v>12</v>
      </c>
      <c r="G58" s="213"/>
      <c r="H58" s="11" t="s">
        <v>55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26"/>
      <c r="F59" s="26"/>
      <c r="G59" s="26"/>
      <c r="H59" s="27"/>
      <c r="I59" s="26"/>
      <c r="J59" s="28"/>
      <c r="K59" s="53"/>
    </row>
    <row r="60" spans="1:11" ht="21" customHeight="1" x14ac:dyDescent="0.35">
      <c r="A60" s="188">
        <v>8</v>
      </c>
      <c r="B60" s="4">
        <v>45063</v>
      </c>
      <c r="C60" s="5" t="s">
        <v>35</v>
      </c>
      <c r="D60" s="46" t="s">
        <v>1438</v>
      </c>
      <c r="E60" s="9" t="s">
        <v>317</v>
      </c>
      <c r="F60" s="13"/>
      <c r="G60" s="202" t="s">
        <v>43</v>
      </c>
      <c r="H60" s="11"/>
      <c r="I60" s="203" t="s">
        <v>759</v>
      </c>
      <c r="J60" s="17">
        <v>3596</v>
      </c>
      <c r="K60" s="50">
        <f>SUM(K52,J60)</f>
        <v>82743</v>
      </c>
    </row>
    <row r="61" spans="1:11" ht="21" customHeight="1" x14ac:dyDescent="0.3">
      <c r="A61" s="189"/>
      <c r="B61" s="7"/>
      <c r="C61" s="8"/>
      <c r="D61" s="46" t="s">
        <v>1400</v>
      </c>
      <c r="E61" s="9" t="s">
        <v>21</v>
      </c>
      <c r="F61" s="10" t="s">
        <v>12</v>
      </c>
      <c r="G61" s="214"/>
      <c r="H61" s="11" t="s">
        <v>88</v>
      </c>
      <c r="I61" s="193"/>
      <c r="J61" s="12"/>
      <c r="K61" s="47"/>
    </row>
    <row r="62" spans="1:11" ht="21" customHeight="1" x14ac:dyDescent="0.3">
      <c r="A62" s="189"/>
      <c r="B62" s="7"/>
      <c r="C62" s="8"/>
      <c r="D62" s="9"/>
      <c r="E62" s="9" t="s">
        <v>4</v>
      </c>
      <c r="F62" s="10" t="s">
        <v>12</v>
      </c>
      <c r="G62" s="214"/>
      <c r="H62" s="11" t="s">
        <v>57</v>
      </c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3" t="s">
        <v>14</v>
      </c>
      <c r="G63" s="214"/>
      <c r="H63" s="11" t="s">
        <v>65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0" t="s">
        <v>12</v>
      </c>
      <c r="G64" s="214"/>
      <c r="H64" s="11" t="s">
        <v>44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9"/>
      <c r="E65" s="9" t="s">
        <v>7</v>
      </c>
      <c r="F65" s="10" t="s">
        <v>12</v>
      </c>
      <c r="G65" s="214"/>
      <c r="H65" s="11" t="s">
        <v>33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20" t="s">
        <v>72</v>
      </c>
      <c r="F66" s="10" t="s">
        <v>12</v>
      </c>
      <c r="G66" s="214"/>
      <c r="H66" s="11" t="s">
        <v>68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26"/>
      <c r="F67" s="26"/>
      <c r="G67" s="26"/>
      <c r="H67" s="27"/>
      <c r="I67" s="26"/>
      <c r="J67" s="28"/>
      <c r="K67" s="53"/>
    </row>
    <row r="68" spans="1:11" ht="21" customHeight="1" x14ac:dyDescent="0.35">
      <c r="A68" s="188">
        <v>9</v>
      </c>
      <c r="B68" s="4">
        <v>45064</v>
      </c>
      <c r="C68" s="5" t="s">
        <v>104</v>
      </c>
      <c r="D68" s="46" t="s">
        <v>1439</v>
      </c>
      <c r="E68" s="9" t="s">
        <v>317</v>
      </c>
      <c r="F68" s="13"/>
      <c r="G68" s="205" t="s">
        <v>32</v>
      </c>
      <c r="H68" s="11"/>
      <c r="I68" s="203" t="s">
        <v>1382</v>
      </c>
      <c r="J68" s="17">
        <v>42535</v>
      </c>
      <c r="K68" s="50">
        <f>SUM(K60,J68)</f>
        <v>125278</v>
      </c>
    </row>
    <row r="69" spans="1:11" ht="21" customHeight="1" x14ac:dyDescent="0.3">
      <c r="A69" s="189"/>
      <c r="B69" s="7"/>
      <c r="C69" s="8"/>
      <c r="D69" s="46" t="s">
        <v>1393</v>
      </c>
      <c r="E69" s="9" t="s">
        <v>21</v>
      </c>
      <c r="F69" s="13" t="s">
        <v>14</v>
      </c>
      <c r="G69" s="196"/>
      <c r="H69" s="11" t="s">
        <v>63</v>
      </c>
      <c r="I69" s="193"/>
      <c r="J69" s="12"/>
      <c r="K69" s="47"/>
    </row>
    <row r="70" spans="1:11" ht="21" customHeight="1" x14ac:dyDescent="0.3">
      <c r="A70" s="189"/>
      <c r="B70" s="7"/>
      <c r="C70" s="8"/>
      <c r="D70" s="9"/>
      <c r="E70" s="9" t="s">
        <v>4</v>
      </c>
      <c r="F70" s="13" t="s">
        <v>14</v>
      </c>
      <c r="G70" s="196"/>
      <c r="H70" s="11" t="s">
        <v>57</v>
      </c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0" t="s">
        <v>12</v>
      </c>
      <c r="G71" s="196"/>
      <c r="H71" s="11" t="s">
        <v>63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3" t="s">
        <v>14</v>
      </c>
      <c r="G72" s="196"/>
      <c r="H72" s="11" t="s">
        <v>57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9"/>
      <c r="E73" s="9" t="s">
        <v>7</v>
      </c>
      <c r="F73" s="13" t="s">
        <v>14</v>
      </c>
      <c r="G73" s="196"/>
      <c r="H73" s="11" t="s">
        <v>33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20" t="s">
        <v>72</v>
      </c>
      <c r="F74" s="13" t="s">
        <v>14</v>
      </c>
      <c r="G74" s="211"/>
      <c r="H74" s="11" t="s">
        <v>55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26"/>
      <c r="F75" s="26"/>
      <c r="G75" s="26"/>
      <c r="H75" s="27"/>
      <c r="I75" s="26"/>
      <c r="J75" s="28"/>
      <c r="K75" s="53"/>
    </row>
    <row r="76" spans="1:11" ht="21" customHeight="1" x14ac:dyDescent="0.35">
      <c r="A76" s="188">
        <v>10</v>
      </c>
      <c r="B76" s="4">
        <v>45064</v>
      </c>
      <c r="C76" s="5" t="s">
        <v>35</v>
      </c>
      <c r="D76" s="46" t="s">
        <v>1440</v>
      </c>
      <c r="E76" s="9" t="s">
        <v>317</v>
      </c>
      <c r="F76" s="13"/>
      <c r="G76" s="202" t="s">
        <v>43</v>
      </c>
      <c r="H76" s="11"/>
      <c r="I76" s="203" t="s">
        <v>1382</v>
      </c>
      <c r="J76" s="17">
        <v>4103</v>
      </c>
      <c r="K76" s="50">
        <f>SUM(K68,J76)</f>
        <v>129381</v>
      </c>
    </row>
    <row r="77" spans="1:11" ht="21" customHeight="1" x14ac:dyDescent="0.3">
      <c r="A77" s="189"/>
      <c r="B77" s="7"/>
      <c r="C77" s="8"/>
      <c r="D77" s="46" t="s">
        <v>541</v>
      </c>
      <c r="E77" s="9" t="s">
        <v>21</v>
      </c>
      <c r="F77" s="13"/>
      <c r="G77" s="214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9"/>
      <c r="E78" s="9" t="s">
        <v>4</v>
      </c>
      <c r="F78" s="10" t="s">
        <v>12</v>
      </c>
      <c r="G78" s="214"/>
      <c r="H78" s="11" t="s">
        <v>29</v>
      </c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3" t="s">
        <v>14</v>
      </c>
      <c r="G79" s="214"/>
      <c r="H79" s="11" t="s">
        <v>88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0" t="s">
        <v>12</v>
      </c>
      <c r="G80" s="214"/>
      <c r="H80" s="11" t="s">
        <v>48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9"/>
      <c r="E81" s="9" t="s">
        <v>7</v>
      </c>
      <c r="F81" s="10" t="s">
        <v>12</v>
      </c>
      <c r="G81" s="214"/>
      <c r="H81" s="11" t="s">
        <v>68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20" t="s">
        <v>72</v>
      </c>
      <c r="F82" s="10" t="s">
        <v>12</v>
      </c>
      <c r="G82" s="214"/>
      <c r="H82" s="11" t="s">
        <v>55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26"/>
      <c r="F83" s="26"/>
      <c r="G83" s="26"/>
      <c r="H83" s="27"/>
      <c r="I83" s="26"/>
      <c r="J83" s="28"/>
      <c r="K83" s="53"/>
    </row>
    <row r="84" spans="1:11" ht="21" customHeight="1" x14ac:dyDescent="0.35">
      <c r="A84" s="188">
        <v>11</v>
      </c>
      <c r="B84" s="4">
        <v>45068</v>
      </c>
      <c r="C84" s="5" t="s">
        <v>35</v>
      </c>
      <c r="D84" s="46" t="s">
        <v>1441</v>
      </c>
      <c r="E84" s="9" t="s">
        <v>317</v>
      </c>
      <c r="F84" s="13"/>
      <c r="G84" s="205" t="s">
        <v>32</v>
      </c>
      <c r="H84" s="11"/>
      <c r="I84" s="203" t="s">
        <v>1177</v>
      </c>
      <c r="J84" s="17">
        <v>34700</v>
      </c>
      <c r="K84" s="50">
        <f>SUM(K76,J84)</f>
        <v>164081</v>
      </c>
    </row>
    <row r="85" spans="1:11" ht="21" customHeight="1" x14ac:dyDescent="0.3">
      <c r="A85" s="189"/>
      <c r="B85" s="7"/>
      <c r="C85" s="8"/>
      <c r="D85" s="46" t="s">
        <v>1442</v>
      </c>
      <c r="E85" s="9" t="s">
        <v>21</v>
      </c>
      <c r="F85" s="13"/>
      <c r="G85" s="196"/>
      <c r="H85" s="11"/>
      <c r="I85" s="193"/>
      <c r="J85" s="12"/>
      <c r="K85" s="47"/>
    </row>
    <row r="86" spans="1:11" ht="21" customHeight="1" x14ac:dyDescent="0.3">
      <c r="A86" s="189"/>
      <c r="B86" s="7"/>
      <c r="C86" s="8"/>
      <c r="D86" s="9"/>
      <c r="E86" s="9" t="s">
        <v>4</v>
      </c>
      <c r="F86" s="13" t="s">
        <v>14</v>
      </c>
      <c r="G86" s="196"/>
      <c r="H86" s="11" t="s">
        <v>28</v>
      </c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0" t="s">
        <v>12</v>
      </c>
      <c r="G87" s="196"/>
      <c r="H87" s="11" t="s">
        <v>65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3" t="s">
        <v>14</v>
      </c>
      <c r="G88" s="196"/>
      <c r="H88" s="11" t="s">
        <v>28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9"/>
      <c r="E89" s="9" t="s">
        <v>7</v>
      </c>
      <c r="F89" s="13" t="s">
        <v>14</v>
      </c>
      <c r="G89" s="196"/>
      <c r="H89" s="11" t="s">
        <v>47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20" t="s">
        <v>72</v>
      </c>
      <c r="F90" s="13" t="s">
        <v>14</v>
      </c>
      <c r="G90" s="211"/>
      <c r="H90" s="11" t="s">
        <v>68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26"/>
      <c r="F91" s="26"/>
      <c r="G91" s="26"/>
      <c r="H91" s="27"/>
      <c r="I91" s="26"/>
      <c r="J91" s="28"/>
      <c r="K91" s="53"/>
    </row>
    <row r="92" spans="1:11" ht="21" customHeight="1" x14ac:dyDescent="0.35">
      <c r="A92" s="188">
        <v>12</v>
      </c>
      <c r="B92" s="4">
        <v>45069</v>
      </c>
      <c r="C92" s="5" t="s">
        <v>23</v>
      </c>
      <c r="D92" s="46" t="s">
        <v>1443</v>
      </c>
      <c r="E92" s="9" t="s">
        <v>317</v>
      </c>
      <c r="F92" s="13"/>
      <c r="G92" s="202" t="s">
        <v>43</v>
      </c>
      <c r="H92" s="11"/>
      <c r="I92" s="203" t="s">
        <v>1177</v>
      </c>
      <c r="J92" s="17">
        <v>2966</v>
      </c>
      <c r="K92" s="50">
        <f>SUM(K84,J92)</f>
        <v>167047</v>
      </c>
    </row>
    <row r="93" spans="1:11" ht="21" customHeight="1" x14ac:dyDescent="0.3">
      <c r="A93" s="189"/>
      <c r="B93" s="7"/>
      <c r="C93" s="8"/>
      <c r="D93" s="46" t="s">
        <v>87</v>
      </c>
      <c r="E93" s="9" t="s">
        <v>21</v>
      </c>
      <c r="F93" s="10" t="s">
        <v>12</v>
      </c>
      <c r="G93" s="214"/>
      <c r="H93" s="11" t="s">
        <v>65</v>
      </c>
      <c r="I93" s="193"/>
      <c r="J93" s="12"/>
      <c r="K93" s="47"/>
    </row>
    <row r="94" spans="1:11" ht="21" customHeight="1" x14ac:dyDescent="0.3">
      <c r="A94" s="189"/>
      <c r="B94" s="7"/>
      <c r="C94" s="8"/>
      <c r="D94" s="9"/>
      <c r="E94" s="9" t="s">
        <v>4</v>
      </c>
      <c r="F94" s="10" t="s">
        <v>12</v>
      </c>
      <c r="G94" s="214"/>
      <c r="H94" s="11" t="s">
        <v>45</v>
      </c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3" t="s">
        <v>14</v>
      </c>
      <c r="G95" s="214"/>
      <c r="H95" s="11" t="s">
        <v>88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0" t="s">
        <v>12</v>
      </c>
      <c r="G96" s="214"/>
      <c r="H96" s="11" t="s">
        <v>45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9"/>
      <c r="E97" s="9" t="s">
        <v>7</v>
      </c>
      <c r="F97" s="10" t="s">
        <v>12</v>
      </c>
      <c r="G97" s="214"/>
      <c r="H97" s="11" t="s">
        <v>13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20" t="s">
        <v>72</v>
      </c>
      <c r="F98" s="10" t="s">
        <v>12</v>
      </c>
      <c r="G98" s="214"/>
      <c r="H98" s="11" t="s">
        <v>68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26"/>
      <c r="F99" s="26"/>
      <c r="G99" s="26"/>
      <c r="H99" s="27"/>
      <c r="I99" s="26"/>
      <c r="J99" s="28"/>
      <c r="K99" s="53"/>
    </row>
    <row r="100" spans="1:11" ht="21" customHeight="1" x14ac:dyDescent="0.35">
      <c r="A100" s="188">
        <v>13</v>
      </c>
      <c r="B100" s="4">
        <v>45070</v>
      </c>
      <c r="C100" s="5" t="s">
        <v>35</v>
      </c>
      <c r="D100" s="46" t="s">
        <v>1444</v>
      </c>
      <c r="E100" s="9" t="s">
        <v>317</v>
      </c>
      <c r="F100" s="13"/>
      <c r="G100" s="202" t="s">
        <v>43</v>
      </c>
      <c r="H100" s="11"/>
      <c r="I100" s="203" t="s">
        <v>1370</v>
      </c>
      <c r="J100" s="17">
        <v>1159</v>
      </c>
      <c r="K100" s="50">
        <f>SUM(K92,J100)</f>
        <v>168206</v>
      </c>
    </row>
    <row r="101" spans="1:11" ht="21" customHeight="1" x14ac:dyDescent="0.3">
      <c r="A101" s="189"/>
      <c r="B101" s="7"/>
      <c r="C101" s="8"/>
      <c r="D101" s="46" t="s">
        <v>1038</v>
      </c>
      <c r="E101" s="9" t="s">
        <v>21</v>
      </c>
      <c r="F101" s="10"/>
      <c r="G101" s="214"/>
      <c r="H101" s="11"/>
      <c r="I101" s="193"/>
      <c r="J101" s="12"/>
      <c r="K101" s="47"/>
    </row>
    <row r="102" spans="1:11" ht="21" customHeight="1" x14ac:dyDescent="0.3">
      <c r="A102" s="189"/>
      <c r="B102" s="7"/>
      <c r="C102" s="8"/>
      <c r="D102" s="9"/>
      <c r="E102" s="9" t="s">
        <v>4</v>
      </c>
      <c r="F102" s="10"/>
      <c r="G102" s="214"/>
      <c r="H102" s="11"/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0" t="s">
        <v>12</v>
      </c>
      <c r="G103" s="214"/>
      <c r="H103" s="11" t="s">
        <v>88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0" t="s">
        <v>12</v>
      </c>
      <c r="G104" s="214"/>
      <c r="H104" s="11" t="s">
        <v>45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9"/>
      <c r="E105" s="9" t="s">
        <v>7</v>
      </c>
      <c r="F105" s="10" t="s">
        <v>12</v>
      </c>
      <c r="G105" s="214"/>
      <c r="H105" s="11" t="s">
        <v>25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20" t="s">
        <v>72</v>
      </c>
      <c r="F106" s="10" t="s">
        <v>12</v>
      </c>
      <c r="G106" s="214"/>
      <c r="H106" s="11" t="s">
        <v>55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26"/>
      <c r="F107" s="26"/>
      <c r="G107" s="26"/>
      <c r="H107" s="27"/>
      <c r="I107" s="26"/>
      <c r="J107" s="28"/>
      <c r="K107" s="53"/>
    </row>
    <row r="108" spans="1:11" ht="21" customHeight="1" x14ac:dyDescent="0.35">
      <c r="A108" s="188">
        <v>14</v>
      </c>
      <c r="B108" s="4">
        <v>45071</v>
      </c>
      <c r="C108" s="5" t="s">
        <v>35</v>
      </c>
      <c r="D108" s="46" t="s">
        <v>1445</v>
      </c>
      <c r="E108" s="9" t="s">
        <v>317</v>
      </c>
      <c r="F108" s="13"/>
      <c r="G108" s="205" t="s">
        <v>32</v>
      </c>
      <c r="H108" s="11"/>
      <c r="I108" s="203" t="s">
        <v>1370</v>
      </c>
      <c r="J108" s="17">
        <v>32909</v>
      </c>
      <c r="K108" s="50">
        <f>SUM(K100,J108)</f>
        <v>201115</v>
      </c>
    </row>
    <row r="109" spans="1:11" ht="21" customHeight="1" x14ac:dyDescent="0.3">
      <c r="A109" s="189"/>
      <c r="B109" s="7"/>
      <c r="C109" s="8"/>
      <c r="D109" s="46" t="s">
        <v>1397</v>
      </c>
      <c r="E109" s="9" t="s">
        <v>21</v>
      </c>
      <c r="F109" s="13" t="s">
        <v>14</v>
      </c>
      <c r="G109" s="196"/>
      <c r="H109" s="11" t="s">
        <v>48</v>
      </c>
      <c r="I109" s="193"/>
      <c r="J109" s="12"/>
      <c r="K109" s="47"/>
    </row>
    <row r="110" spans="1:11" ht="21" customHeight="1" x14ac:dyDescent="0.3">
      <c r="A110" s="189"/>
      <c r="B110" s="7"/>
      <c r="C110" s="8"/>
      <c r="D110" s="9"/>
      <c r="E110" s="9" t="s">
        <v>4</v>
      </c>
      <c r="F110" s="13" t="s">
        <v>14</v>
      </c>
      <c r="G110" s="196"/>
      <c r="H110" s="11" t="s">
        <v>47</v>
      </c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3" t="s">
        <v>14</v>
      </c>
      <c r="G111" s="196"/>
      <c r="H111" s="11" t="s">
        <v>25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3" t="s">
        <v>14</v>
      </c>
      <c r="G112" s="196"/>
      <c r="H112" s="11" t="s">
        <v>47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9"/>
      <c r="E113" s="9" t="s">
        <v>7</v>
      </c>
      <c r="F113" s="10" t="s">
        <v>12</v>
      </c>
      <c r="G113" s="196"/>
      <c r="H113" s="11" t="s">
        <v>25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20" t="s">
        <v>72</v>
      </c>
      <c r="F114" s="10" t="s">
        <v>12</v>
      </c>
      <c r="G114" s="211"/>
      <c r="H114" s="11" t="s">
        <v>68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26"/>
      <c r="F115" s="26"/>
      <c r="G115" s="26"/>
      <c r="H115" s="27"/>
      <c r="I115" s="26"/>
      <c r="J115" s="28"/>
      <c r="K115" s="53"/>
    </row>
    <row r="116" spans="1:11" ht="21" customHeight="1" x14ac:dyDescent="0.35">
      <c r="A116" s="188">
        <v>15</v>
      </c>
      <c r="B116" s="4">
        <v>45071</v>
      </c>
      <c r="C116" s="5" t="s">
        <v>23</v>
      </c>
      <c r="D116" s="46" t="s">
        <v>1446</v>
      </c>
      <c r="E116" s="9" t="s">
        <v>317</v>
      </c>
      <c r="F116" s="13"/>
      <c r="G116" s="206" t="s">
        <v>38</v>
      </c>
      <c r="H116" s="11"/>
      <c r="I116" s="203" t="s">
        <v>759</v>
      </c>
      <c r="J116" s="17">
        <v>10266</v>
      </c>
      <c r="K116" s="50">
        <f>SUM(K108,J116)</f>
        <v>211381</v>
      </c>
    </row>
    <row r="117" spans="1:11" ht="21" customHeight="1" x14ac:dyDescent="0.3">
      <c r="A117" s="189"/>
      <c r="B117" s="7"/>
      <c r="C117" s="8"/>
      <c r="D117" s="46" t="s">
        <v>1435</v>
      </c>
      <c r="E117" s="9" t="s">
        <v>21</v>
      </c>
      <c r="F117" s="13" t="s">
        <v>14</v>
      </c>
      <c r="G117" s="212"/>
      <c r="H117" s="11" t="s">
        <v>55</v>
      </c>
      <c r="I117" s="193"/>
      <c r="J117" s="12"/>
      <c r="K117" s="47"/>
    </row>
    <row r="118" spans="1:11" ht="21" customHeight="1" x14ac:dyDescent="0.3">
      <c r="A118" s="189"/>
      <c r="B118" s="7"/>
      <c r="C118" s="8"/>
      <c r="D118" s="9"/>
      <c r="E118" s="9" t="s">
        <v>4</v>
      </c>
      <c r="F118" s="10" t="s">
        <v>12</v>
      </c>
      <c r="G118" s="212"/>
      <c r="H118" s="11" t="s">
        <v>86</v>
      </c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3" t="s">
        <v>14</v>
      </c>
      <c r="G119" s="212"/>
      <c r="H119" s="11" t="s">
        <v>55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0" t="s">
        <v>12</v>
      </c>
      <c r="G120" s="212"/>
      <c r="H120" s="11" t="s">
        <v>17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9"/>
      <c r="E121" s="9" t="s">
        <v>7</v>
      </c>
      <c r="F121" s="13" t="s">
        <v>14</v>
      </c>
      <c r="G121" s="212"/>
      <c r="H121" s="11" t="s">
        <v>55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20" t="s">
        <v>72</v>
      </c>
      <c r="F122" s="10" t="s">
        <v>12</v>
      </c>
      <c r="G122" s="213"/>
      <c r="H122" s="11" t="s">
        <v>68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26"/>
      <c r="F123" s="26"/>
      <c r="G123" s="26"/>
      <c r="H123" s="27"/>
      <c r="I123" s="26"/>
      <c r="J123" s="28"/>
      <c r="K123" s="53"/>
    </row>
    <row r="124" spans="1:11" ht="21" customHeight="1" x14ac:dyDescent="0.35">
      <c r="A124" s="188">
        <v>16</v>
      </c>
      <c r="B124" s="4">
        <v>45074</v>
      </c>
      <c r="C124" s="5" t="s">
        <v>35</v>
      </c>
      <c r="D124" s="46" t="s">
        <v>1447</v>
      </c>
      <c r="E124" s="9" t="s">
        <v>317</v>
      </c>
      <c r="F124" s="13"/>
      <c r="G124" s="205" t="s">
        <v>32</v>
      </c>
      <c r="H124" s="11"/>
      <c r="I124" s="203" t="s">
        <v>759</v>
      </c>
      <c r="J124" s="17">
        <v>42775</v>
      </c>
      <c r="K124" s="50">
        <f>SUM(K116,J124)</f>
        <v>254156</v>
      </c>
    </row>
    <row r="125" spans="1:11" ht="21" customHeight="1" x14ac:dyDescent="0.3">
      <c r="A125" s="189"/>
      <c r="B125" s="7"/>
      <c r="C125" s="8"/>
      <c r="D125" s="46" t="s">
        <v>1448</v>
      </c>
      <c r="E125" s="9" t="s">
        <v>21</v>
      </c>
      <c r="F125" s="13"/>
      <c r="G125" s="196"/>
      <c r="H125" s="11"/>
      <c r="I125" s="193"/>
      <c r="J125" s="12"/>
      <c r="K125" s="47"/>
    </row>
    <row r="126" spans="1:11" ht="21" customHeight="1" x14ac:dyDescent="0.3">
      <c r="A126" s="189"/>
      <c r="B126" s="7"/>
      <c r="C126" s="8"/>
      <c r="D126" s="9"/>
      <c r="E126" s="9" t="s">
        <v>4</v>
      </c>
      <c r="F126" s="13" t="s">
        <v>14</v>
      </c>
      <c r="G126" s="196"/>
      <c r="H126" s="11" t="s">
        <v>26</v>
      </c>
      <c r="I126" s="193"/>
      <c r="J126" s="12"/>
      <c r="K126" s="47"/>
    </row>
    <row r="127" spans="1:11" ht="21" customHeight="1" x14ac:dyDescent="0.3">
      <c r="A127" s="189"/>
      <c r="B127" s="7"/>
      <c r="C127" s="8"/>
      <c r="D127" s="9"/>
      <c r="E127" s="9" t="s">
        <v>5</v>
      </c>
      <c r="F127" s="13" t="s">
        <v>14</v>
      </c>
      <c r="G127" s="196"/>
      <c r="H127" s="11" t="s">
        <v>88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3" t="s">
        <v>14</v>
      </c>
      <c r="G128" s="196"/>
      <c r="H128" s="11" t="s">
        <v>135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9"/>
      <c r="E129" s="9" t="s">
        <v>7</v>
      </c>
      <c r="F129" s="13" t="s">
        <v>14</v>
      </c>
      <c r="G129" s="196"/>
      <c r="H129" s="11" t="s">
        <v>13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20" t="s">
        <v>72</v>
      </c>
      <c r="F130" s="10" t="s">
        <v>12</v>
      </c>
      <c r="G130" s="211"/>
      <c r="H130" s="11" t="s">
        <v>55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26"/>
      <c r="F131" s="26"/>
      <c r="G131" s="26"/>
      <c r="H131" s="27"/>
      <c r="I131" s="26"/>
      <c r="J131" s="28"/>
      <c r="K131" s="53"/>
    </row>
    <row r="132" spans="1:11" ht="21" customHeight="1" x14ac:dyDescent="0.35">
      <c r="A132" s="188">
        <v>17</v>
      </c>
      <c r="B132" s="4">
        <v>45074</v>
      </c>
      <c r="C132" s="5" t="s">
        <v>23</v>
      </c>
      <c r="D132" s="46" t="s">
        <v>1449</v>
      </c>
      <c r="E132" s="9" t="s">
        <v>317</v>
      </c>
      <c r="F132" s="10" t="s">
        <v>12</v>
      </c>
      <c r="G132" s="205" t="s">
        <v>32</v>
      </c>
      <c r="H132" s="11" t="s">
        <v>56</v>
      </c>
      <c r="I132" s="203" t="s">
        <v>759</v>
      </c>
      <c r="J132" s="17">
        <v>26486</v>
      </c>
      <c r="K132" s="50">
        <f>SUM(K124,J132)</f>
        <v>280642</v>
      </c>
    </row>
    <row r="133" spans="1:11" ht="21" customHeight="1" x14ac:dyDescent="0.3">
      <c r="A133" s="189"/>
      <c r="B133" s="7"/>
      <c r="C133" s="8"/>
      <c r="D133" s="46" t="s">
        <v>954</v>
      </c>
      <c r="E133" s="9" t="s">
        <v>21</v>
      </c>
      <c r="F133" s="13" t="s">
        <v>14</v>
      </c>
      <c r="G133" s="196"/>
      <c r="H133" s="11" t="s">
        <v>88</v>
      </c>
      <c r="I133" s="193"/>
      <c r="J133" s="12"/>
      <c r="K133" s="47"/>
    </row>
    <row r="134" spans="1:11" ht="21" customHeight="1" x14ac:dyDescent="0.3">
      <c r="A134" s="189"/>
      <c r="B134" s="7"/>
      <c r="C134" s="8"/>
      <c r="D134" s="9"/>
      <c r="E134" s="9" t="s">
        <v>4</v>
      </c>
      <c r="F134" s="13" t="s">
        <v>14</v>
      </c>
      <c r="G134" s="196"/>
      <c r="H134" s="11" t="s">
        <v>68</v>
      </c>
      <c r="I134" s="193"/>
      <c r="J134" s="12"/>
      <c r="K134" s="47"/>
    </row>
    <row r="135" spans="1:11" ht="21" customHeight="1" x14ac:dyDescent="0.3">
      <c r="A135" s="189"/>
      <c r="B135" s="7"/>
      <c r="C135" s="8"/>
      <c r="D135" s="9"/>
      <c r="E135" s="9" t="s">
        <v>5</v>
      </c>
      <c r="F135" s="10" t="s">
        <v>12</v>
      </c>
      <c r="G135" s="196"/>
      <c r="H135" s="11" t="s">
        <v>88</v>
      </c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6</v>
      </c>
      <c r="F136" s="10" t="s">
        <v>12</v>
      </c>
      <c r="G136" s="196"/>
      <c r="H136" s="11" t="s">
        <v>63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9"/>
      <c r="E137" s="9" t="s">
        <v>7</v>
      </c>
      <c r="F137" s="13" t="s">
        <v>14</v>
      </c>
      <c r="G137" s="196"/>
      <c r="H137" s="11" t="s">
        <v>88</v>
      </c>
      <c r="I137" s="193"/>
      <c r="J137" s="12"/>
      <c r="K137" s="47"/>
    </row>
    <row r="138" spans="1:11" ht="21" customHeight="1" thickBot="1" x14ac:dyDescent="0.35">
      <c r="A138" s="201"/>
      <c r="B138" s="34"/>
      <c r="C138" s="19"/>
      <c r="D138" s="20"/>
      <c r="E138" s="20" t="s">
        <v>72</v>
      </c>
      <c r="F138" s="13" t="s">
        <v>14</v>
      </c>
      <c r="G138" s="211"/>
      <c r="H138" s="11" t="s">
        <v>68</v>
      </c>
      <c r="I138" s="204"/>
      <c r="J138" s="23"/>
      <c r="K138" s="51"/>
    </row>
    <row r="139" spans="1:11" ht="21" customHeight="1" thickTop="1" x14ac:dyDescent="0.3">
      <c r="A139" s="52"/>
      <c r="B139" s="40"/>
      <c r="C139" s="25"/>
      <c r="D139" s="26"/>
      <c r="E139" s="26"/>
      <c r="F139" s="26"/>
      <c r="G139" s="26"/>
      <c r="H139" s="27"/>
      <c r="I139" s="26"/>
      <c r="J139" s="28"/>
      <c r="K139" s="53"/>
    </row>
    <row r="140" spans="1:11" ht="21" customHeight="1" x14ac:dyDescent="0.35">
      <c r="A140" s="188">
        <v>18</v>
      </c>
      <c r="B140" s="4">
        <v>45075</v>
      </c>
      <c r="C140" s="5" t="s">
        <v>104</v>
      </c>
      <c r="D140" s="46" t="s">
        <v>1450</v>
      </c>
      <c r="E140" s="9" t="s">
        <v>317</v>
      </c>
      <c r="F140" s="10"/>
      <c r="G140" s="205" t="s">
        <v>32</v>
      </c>
      <c r="H140" s="11"/>
      <c r="I140" s="203" t="s">
        <v>759</v>
      </c>
      <c r="J140" s="17">
        <v>40645</v>
      </c>
      <c r="K140" s="50">
        <f>SUM(K132,J140)</f>
        <v>321287</v>
      </c>
    </row>
    <row r="141" spans="1:11" ht="21" customHeight="1" x14ac:dyDescent="0.3">
      <c r="A141" s="189"/>
      <c r="B141" s="7"/>
      <c r="C141" s="8"/>
      <c r="D141" s="46" t="s">
        <v>1427</v>
      </c>
      <c r="E141" s="9" t="s">
        <v>21</v>
      </c>
      <c r="F141" s="13"/>
      <c r="G141" s="196"/>
      <c r="H141" s="11"/>
      <c r="I141" s="193"/>
      <c r="J141" s="12"/>
      <c r="K141" s="47"/>
    </row>
    <row r="142" spans="1:11" ht="21" customHeight="1" x14ac:dyDescent="0.3">
      <c r="A142" s="189"/>
      <c r="B142" s="7"/>
      <c r="C142" s="8"/>
      <c r="D142" s="9"/>
      <c r="E142" s="9" t="s">
        <v>4</v>
      </c>
      <c r="F142" s="13"/>
      <c r="G142" s="196"/>
      <c r="H142" s="11"/>
      <c r="I142" s="193"/>
      <c r="J142" s="12"/>
      <c r="K142" s="47"/>
    </row>
    <row r="143" spans="1:11" ht="21" customHeight="1" x14ac:dyDescent="0.3">
      <c r="A143" s="189"/>
      <c r="B143" s="7"/>
      <c r="C143" s="8"/>
      <c r="D143" s="9"/>
      <c r="E143" s="9" t="s">
        <v>5</v>
      </c>
      <c r="F143" s="13" t="s">
        <v>14</v>
      </c>
      <c r="G143" s="196"/>
      <c r="H143" s="11" t="s">
        <v>63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6</v>
      </c>
      <c r="F144" s="13" t="s">
        <v>14</v>
      </c>
      <c r="G144" s="196"/>
      <c r="H144" s="11" t="s">
        <v>133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9"/>
      <c r="E145" s="9" t="s">
        <v>7</v>
      </c>
      <c r="F145" s="13" t="s">
        <v>14</v>
      </c>
      <c r="G145" s="196"/>
      <c r="H145" s="11" t="s">
        <v>27</v>
      </c>
      <c r="I145" s="193"/>
      <c r="J145" s="12"/>
      <c r="K145" s="47"/>
    </row>
    <row r="146" spans="1:11" ht="21" customHeight="1" thickBot="1" x14ac:dyDescent="0.35">
      <c r="A146" s="201"/>
      <c r="B146" s="34"/>
      <c r="C146" s="19"/>
      <c r="D146" s="20"/>
      <c r="E146" s="20" t="s">
        <v>72</v>
      </c>
      <c r="F146" s="13" t="s">
        <v>14</v>
      </c>
      <c r="G146" s="211"/>
      <c r="H146" s="11" t="s">
        <v>68</v>
      </c>
      <c r="I146" s="204"/>
      <c r="J146" s="23"/>
      <c r="K146" s="51"/>
    </row>
    <row r="147" spans="1:11" ht="21" customHeight="1" thickTop="1" x14ac:dyDescent="0.3">
      <c r="A147" s="52"/>
      <c r="B147" s="40"/>
      <c r="C147" s="25"/>
      <c r="D147" s="26"/>
      <c r="E147" s="26"/>
      <c r="F147" s="26"/>
      <c r="G147" s="26"/>
      <c r="H147" s="27"/>
      <c r="I147" s="26"/>
      <c r="J147" s="28"/>
      <c r="K147" s="53"/>
    </row>
    <row r="148" spans="1:11" ht="21" customHeight="1" x14ac:dyDescent="0.35">
      <c r="A148" s="188">
        <v>19</v>
      </c>
      <c r="B148" s="4">
        <v>45075</v>
      </c>
      <c r="C148" s="5" t="s">
        <v>35</v>
      </c>
      <c r="D148" s="46" t="s">
        <v>1451</v>
      </c>
      <c r="E148" s="9" t="s">
        <v>317</v>
      </c>
      <c r="F148" s="10" t="s">
        <v>12</v>
      </c>
      <c r="G148" s="205" t="s">
        <v>32</v>
      </c>
      <c r="H148" s="11" t="s">
        <v>88</v>
      </c>
      <c r="I148" s="203" t="s">
        <v>759</v>
      </c>
      <c r="J148" s="17">
        <v>26395</v>
      </c>
      <c r="K148" s="50">
        <f>SUM(K140,J148)</f>
        <v>347682</v>
      </c>
    </row>
    <row r="149" spans="1:11" ht="21" customHeight="1" x14ac:dyDescent="0.3">
      <c r="A149" s="189"/>
      <c r="B149" s="7"/>
      <c r="C149" s="8"/>
      <c r="D149" s="46" t="s">
        <v>616</v>
      </c>
      <c r="E149" s="9" t="s">
        <v>21</v>
      </c>
      <c r="F149" s="13" t="s">
        <v>14</v>
      </c>
      <c r="G149" s="196"/>
      <c r="H149" s="11" t="s">
        <v>142</v>
      </c>
      <c r="I149" s="193"/>
      <c r="J149" s="12"/>
      <c r="K149" s="47"/>
    </row>
    <row r="150" spans="1:11" ht="21" customHeight="1" x14ac:dyDescent="0.3">
      <c r="A150" s="189"/>
      <c r="B150" s="7"/>
      <c r="C150" s="8"/>
      <c r="D150" s="9"/>
      <c r="E150" s="9" t="s">
        <v>4</v>
      </c>
      <c r="F150" s="13" t="s">
        <v>14</v>
      </c>
      <c r="G150" s="196"/>
      <c r="H150" s="11" t="s">
        <v>13</v>
      </c>
      <c r="I150" s="193"/>
      <c r="J150" s="12"/>
      <c r="K150" s="47"/>
    </row>
    <row r="151" spans="1:11" ht="21" customHeight="1" x14ac:dyDescent="0.3">
      <c r="A151" s="189"/>
      <c r="B151" s="7"/>
      <c r="C151" s="8"/>
      <c r="D151" s="9"/>
      <c r="E151" s="9" t="s">
        <v>5</v>
      </c>
      <c r="F151" s="13" t="s">
        <v>14</v>
      </c>
      <c r="G151" s="196"/>
      <c r="H151" s="11" t="s">
        <v>47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6</v>
      </c>
      <c r="F152" s="10" t="s">
        <v>12</v>
      </c>
      <c r="G152" s="196"/>
      <c r="H152" s="11" t="s">
        <v>25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9"/>
      <c r="E153" s="9" t="s">
        <v>7</v>
      </c>
      <c r="F153" s="10" t="s">
        <v>12</v>
      </c>
      <c r="G153" s="196"/>
      <c r="H153" s="11" t="s">
        <v>142</v>
      </c>
      <c r="I153" s="193"/>
      <c r="J153" s="12"/>
      <c r="K153" s="47"/>
    </row>
    <row r="154" spans="1:11" ht="21" customHeight="1" thickBot="1" x14ac:dyDescent="0.35">
      <c r="A154" s="201"/>
      <c r="B154" s="34"/>
      <c r="C154" s="19"/>
      <c r="D154" s="20"/>
      <c r="E154" s="20" t="s">
        <v>72</v>
      </c>
      <c r="F154" s="13" t="s">
        <v>14</v>
      </c>
      <c r="G154" s="211"/>
      <c r="H154" s="11" t="s">
        <v>68</v>
      </c>
      <c r="I154" s="204"/>
      <c r="J154" s="23"/>
      <c r="K154" s="51"/>
    </row>
    <row r="155" spans="1:11" ht="21" customHeight="1" thickTop="1" x14ac:dyDescent="0.3">
      <c r="A155" s="52"/>
      <c r="B155" s="40"/>
      <c r="C155" s="25"/>
      <c r="D155" s="26"/>
      <c r="E155" s="26"/>
      <c r="F155" s="26"/>
      <c r="G155" s="26"/>
      <c r="H155" s="27"/>
      <c r="I155" s="26"/>
      <c r="J155" s="28"/>
      <c r="K155" s="53"/>
    </row>
    <row r="156" spans="1:11" ht="21" customHeight="1" x14ac:dyDescent="0.35">
      <c r="A156" s="188">
        <v>20</v>
      </c>
      <c r="B156" s="4">
        <v>45075</v>
      </c>
      <c r="C156" s="5" t="s">
        <v>23</v>
      </c>
      <c r="D156" s="46" t="s">
        <v>1452</v>
      </c>
      <c r="E156" s="9" t="s">
        <v>317</v>
      </c>
      <c r="F156" s="10"/>
      <c r="G156" s="205" t="s">
        <v>32</v>
      </c>
      <c r="H156" s="11"/>
      <c r="I156" s="203" t="s">
        <v>759</v>
      </c>
      <c r="J156" s="17">
        <v>35335</v>
      </c>
      <c r="K156" s="50">
        <f>SUM(K148,J156)</f>
        <v>383017</v>
      </c>
    </row>
    <row r="157" spans="1:11" ht="21" customHeight="1" x14ac:dyDescent="0.3">
      <c r="A157" s="189"/>
      <c r="B157" s="7"/>
      <c r="C157" s="8"/>
      <c r="D157" s="46" t="s">
        <v>1453</v>
      </c>
      <c r="E157" s="9" t="s">
        <v>21</v>
      </c>
      <c r="F157" s="13" t="s">
        <v>14</v>
      </c>
      <c r="G157" s="196"/>
      <c r="H157" s="11" t="s">
        <v>88</v>
      </c>
      <c r="I157" s="193"/>
      <c r="J157" s="12"/>
      <c r="K157" s="47"/>
    </row>
    <row r="158" spans="1:11" ht="21" customHeight="1" x14ac:dyDescent="0.3">
      <c r="A158" s="189"/>
      <c r="B158" s="7"/>
      <c r="C158" s="8"/>
      <c r="D158" s="9"/>
      <c r="E158" s="9" t="s">
        <v>4</v>
      </c>
      <c r="F158" s="13" t="s">
        <v>14</v>
      </c>
      <c r="G158" s="196"/>
      <c r="H158" s="11" t="s">
        <v>45</v>
      </c>
      <c r="I158" s="193"/>
      <c r="J158" s="12"/>
      <c r="K158" s="47"/>
    </row>
    <row r="159" spans="1:11" ht="21" customHeight="1" x14ac:dyDescent="0.3">
      <c r="A159" s="189"/>
      <c r="B159" s="7"/>
      <c r="C159" s="8"/>
      <c r="D159" s="9"/>
      <c r="E159" s="9" t="s">
        <v>5</v>
      </c>
      <c r="F159" s="13" t="s">
        <v>14</v>
      </c>
      <c r="G159" s="196"/>
      <c r="H159" s="11" t="s">
        <v>101</v>
      </c>
      <c r="I159" s="193"/>
      <c r="J159" s="12"/>
      <c r="K159" s="47"/>
    </row>
    <row r="160" spans="1:11" ht="21" customHeight="1" x14ac:dyDescent="0.3">
      <c r="A160" s="189"/>
      <c r="B160" s="7"/>
      <c r="C160" s="8"/>
      <c r="D160" s="9"/>
      <c r="E160" s="9" t="s">
        <v>6</v>
      </c>
      <c r="F160" s="10" t="s">
        <v>12</v>
      </c>
      <c r="G160" s="196"/>
      <c r="H160" s="11" t="s">
        <v>45</v>
      </c>
      <c r="I160" s="193"/>
      <c r="J160" s="12"/>
      <c r="K160" s="47"/>
    </row>
    <row r="161" spans="1:11" ht="21" customHeight="1" x14ac:dyDescent="0.3">
      <c r="A161" s="189"/>
      <c r="B161" s="7"/>
      <c r="C161" s="8"/>
      <c r="D161" s="9"/>
      <c r="E161" s="9" t="s">
        <v>7</v>
      </c>
      <c r="F161" s="13" t="s">
        <v>14</v>
      </c>
      <c r="G161" s="196"/>
      <c r="H161" s="11" t="s">
        <v>101</v>
      </c>
      <c r="I161" s="193"/>
      <c r="J161" s="12"/>
      <c r="K161" s="47"/>
    </row>
    <row r="162" spans="1:11" ht="21" customHeight="1" thickBot="1" x14ac:dyDescent="0.35">
      <c r="A162" s="201"/>
      <c r="B162" s="34"/>
      <c r="C162" s="19"/>
      <c r="D162" s="20"/>
      <c r="E162" s="20" t="s">
        <v>72</v>
      </c>
      <c r="F162" s="10" t="s">
        <v>12</v>
      </c>
      <c r="G162" s="211"/>
      <c r="H162" s="11" t="s">
        <v>55</v>
      </c>
      <c r="I162" s="204"/>
      <c r="J162" s="23"/>
      <c r="K162" s="51"/>
    </row>
    <row r="163" spans="1:11" ht="21" customHeight="1" thickTop="1" x14ac:dyDescent="0.3">
      <c r="A163" s="52"/>
      <c r="B163" s="40"/>
      <c r="C163" s="25"/>
      <c r="D163" s="26"/>
      <c r="E163" s="26"/>
      <c r="F163" s="26"/>
      <c r="G163" s="26"/>
      <c r="H163" s="27"/>
      <c r="I163" s="26"/>
      <c r="J163" s="28"/>
      <c r="K163" s="53"/>
    </row>
    <row r="164" spans="1:11" ht="21" customHeight="1" x14ac:dyDescent="0.35">
      <c r="A164" s="188">
        <v>21</v>
      </c>
      <c r="B164" s="4">
        <v>45076</v>
      </c>
      <c r="C164" s="5" t="s">
        <v>104</v>
      </c>
      <c r="D164" s="46" t="s">
        <v>1454</v>
      </c>
      <c r="E164" s="9" t="s">
        <v>317</v>
      </c>
      <c r="F164" s="10"/>
      <c r="G164" s="202" t="s">
        <v>43</v>
      </c>
      <c r="H164" s="11"/>
      <c r="I164" s="203" t="s">
        <v>759</v>
      </c>
      <c r="J164" s="17">
        <v>7032</v>
      </c>
      <c r="K164" s="50">
        <f>SUM(K156,J164)</f>
        <v>390049</v>
      </c>
    </row>
    <row r="165" spans="1:11" ht="21" customHeight="1" x14ac:dyDescent="0.3">
      <c r="A165" s="189"/>
      <c r="B165" s="7"/>
      <c r="C165" s="8"/>
      <c r="D165" s="46" t="s">
        <v>87</v>
      </c>
      <c r="E165" s="9" t="s">
        <v>21</v>
      </c>
      <c r="F165" s="10" t="s">
        <v>12</v>
      </c>
      <c r="G165" s="214"/>
      <c r="H165" s="11" t="s">
        <v>13</v>
      </c>
      <c r="I165" s="193"/>
      <c r="J165" s="12"/>
      <c r="K165" s="47"/>
    </row>
    <row r="166" spans="1:11" ht="21" customHeight="1" x14ac:dyDescent="0.3">
      <c r="A166" s="189"/>
      <c r="B166" s="7"/>
      <c r="C166" s="8"/>
      <c r="D166" s="9"/>
      <c r="E166" s="9" t="s">
        <v>4</v>
      </c>
      <c r="F166" s="13" t="s">
        <v>14</v>
      </c>
      <c r="G166" s="214"/>
      <c r="H166" s="11" t="s">
        <v>45</v>
      </c>
      <c r="I166" s="193"/>
      <c r="J166" s="12"/>
      <c r="K166" s="47"/>
    </row>
    <row r="167" spans="1:11" ht="21" customHeight="1" x14ac:dyDescent="0.3">
      <c r="A167" s="189"/>
      <c r="B167" s="7"/>
      <c r="C167" s="8"/>
      <c r="D167" s="9"/>
      <c r="E167" s="9" t="s">
        <v>5</v>
      </c>
      <c r="F167" s="10" t="s">
        <v>12</v>
      </c>
      <c r="G167" s="214"/>
      <c r="H167" s="11" t="s">
        <v>13</v>
      </c>
      <c r="I167" s="193"/>
      <c r="J167" s="12"/>
      <c r="K167" s="47"/>
    </row>
    <row r="168" spans="1:11" ht="21" customHeight="1" x14ac:dyDescent="0.3">
      <c r="A168" s="189"/>
      <c r="B168" s="7"/>
      <c r="C168" s="8"/>
      <c r="D168" s="9"/>
      <c r="E168" s="9" t="s">
        <v>6</v>
      </c>
      <c r="F168" s="13" t="s">
        <v>14</v>
      </c>
      <c r="G168" s="214"/>
      <c r="H168" s="11" t="s">
        <v>47</v>
      </c>
      <c r="I168" s="193"/>
      <c r="J168" s="12"/>
      <c r="K168" s="47"/>
    </row>
    <row r="169" spans="1:11" ht="21" customHeight="1" x14ac:dyDescent="0.3">
      <c r="A169" s="189"/>
      <c r="B169" s="7"/>
      <c r="C169" s="8"/>
      <c r="D169" s="9"/>
      <c r="E169" s="9" t="s">
        <v>7</v>
      </c>
      <c r="F169" s="10" t="s">
        <v>12</v>
      </c>
      <c r="G169" s="214"/>
      <c r="H169" s="11" t="s">
        <v>25</v>
      </c>
      <c r="I169" s="193"/>
      <c r="J169" s="12"/>
      <c r="K169" s="47"/>
    </row>
    <row r="170" spans="1:11" ht="21" customHeight="1" thickBot="1" x14ac:dyDescent="0.35">
      <c r="A170" s="201"/>
      <c r="B170" s="34"/>
      <c r="C170" s="19"/>
      <c r="D170" s="20"/>
      <c r="E170" s="20" t="s">
        <v>72</v>
      </c>
      <c r="F170" s="10" t="s">
        <v>12</v>
      </c>
      <c r="G170" s="214"/>
      <c r="H170" s="11" t="s">
        <v>55</v>
      </c>
      <c r="I170" s="204"/>
      <c r="J170" s="23"/>
      <c r="K170" s="51"/>
    </row>
    <row r="171" spans="1:11" ht="21" customHeight="1" thickTop="1" x14ac:dyDescent="0.3">
      <c r="A171" s="52"/>
      <c r="B171" s="40"/>
      <c r="C171" s="25"/>
      <c r="D171" s="26"/>
      <c r="E171" s="26"/>
      <c r="F171" s="26"/>
      <c r="G171" s="26"/>
      <c r="H171" s="27"/>
      <c r="I171" s="26"/>
      <c r="J171" s="28"/>
      <c r="K171" s="53"/>
    </row>
    <row r="172" spans="1:11" ht="21" customHeight="1" x14ac:dyDescent="0.35">
      <c r="A172" s="188">
        <v>22</v>
      </c>
      <c r="B172" s="4">
        <v>45076</v>
      </c>
      <c r="C172" s="5" t="s">
        <v>35</v>
      </c>
      <c r="D172" s="46" t="s">
        <v>1455</v>
      </c>
      <c r="E172" s="9" t="s">
        <v>317</v>
      </c>
      <c r="F172" s="10"/>
      <c r="G172" s="205" t="s">
        <v>32</v>
      </c>
      <c r="H172" s="11"/>
      <c r="I172" s="203" t="s">
        <v>759</v>
      </c>
      <c r="J172" s="17">
        <v>42088</v>
      </c>
      <c r="K172" s="50">
        <f>SUM(K164,J172)</f>
        <v>432137</v>
      </c>
    </row>
    <row r="173" spans="1:11" ht="21" customHeight="1" x14ac:dyDescent="0.3">
      <c r="A173" s="189"/>
      <c r="B173" s="7"/>
      <c r="C173" s="8"/>
      <c r="D173" s="46" t="s">
        <v>1456</v>
      </c>
      <c r="E173" s="9" t="s">
        <v>21</v>
      </c>
      <c r="F173" s="10"/>
      <c r="G173" s="196"/>
      <c r="H173" s="11"/>
      <c r="I173" s="193"/>
      <c r="J173" s="12"/>
      <c r="K173" s="47"/>
    </row>
    <row r="174" spans="1:11" ht="21" customHeight="1" x14ac:dyDescent="0.3">
      <c r="A174" s="189"/>
      <c r="B174" s="7"/>
      <c r="C174" s="8"/>
      <c r="D174" s="9"/>
      <c r="E174" s="9" t="s">
        <v>4</v>
      </c>
      <c r="F174" s="13"/>
      <c r="G174" s="196"/>
      <c r="H174" s="11"/>
      <c r="I174" s="193"/>
      <c r="J174" s="12"/>
      <c r="K174" s="47"/>
    </row>
    <row r="175" spans="1:11" ht="21" customHeight="1" x14ac:dyDescent="0.3">
      <c r="A175" s="189"/>
      <c r="B175" s="7"/>
      <c r="C175" s="8"/>
      <c r="D175" s="9"/>
      <c r="E175" s="9" t="s">
        <v>5</v>
      </c>
      <c r="F175" s="13" t="s">
        <v>14</v>
      </c>
      <c r="G175" s="196"/>
      <c r="H175" s="11" t="s">
        <v>142</v>
      </c>
      <c r="I175" s="193"/>
      <c r="J175" s="12"/>
      <c r="K175" s="47"/>
    </row>
    <row r="176" spans="1:11" ht="21" customHeight="1" x14ac:dyDescent="0.3">
      <c r="A176" s="189"/>
      <c r="B176" s="7"/>
      <c r="C176" s="8"/>
      <c r="D176" s="9"/>
      <c r="E176" s="9" t="s">
        <v>6</v>
      </c>
      <c r="F176" s="13" t="s">
        <v>14</v>
      </c>
      <c r="G176" s="196"/>
      <c r="H176" s="11" t="s">
        <v>48</v>
      </c>
      <c r="I176" s="193"/>
      <c r="J176" s="12"/>
      <c r="K176" s="47"/>
    </row>
    <row r="177" spans="1:11" ht="21" customHeight="1" x14ac:dyDescent="0.3">
      <c r="A177" s="189"/>
      <c r="B177" s="7"/>
      <c r="C177" s="8"/>
      <c r="D177" s="9"/>
      <c r="E177" s="9" t="s">
        <v>7</v>
      </c>
      <c r="F177" s="13" t="s">
        <v>14</v>
      </c>
      <c r="G177" s="196"/>
      <c r="H177" s="11" t="s">
        <v>52</v>
      </c>
      <c r="I177" s="193"/>
      <c r="J177" s="12"/>
      <c r="K177" s="47"/>
    </row>
    <row r="178" spans="1:11" ht="21" customHeight="1" thickBot="1" x14ac:dyDescent="0.35">
      <c r="A178" s="201"/>
      <c r="B178" s="34"/>
      <c r="C178" s="19"/>
      <c r="D178" s="20"/>
      <c r="E178" s="20" t="s">
        <v>72</v>
      </c>
      <c r="F178" s="13" t="s">
        <v>14</v>
      </c>
      <c r="G178" s="211"/>
      <c r="H178" s="11" t="s">
        <v>55</v>
      </c>
      <c r="I178" s="204"/>
      <c r="J178" s="23"/>
      <c r="K178" s="51"/>
    </row>
    <row r="179" spans="1:11" ht="21" customHeight="1" thickTop="1" x14ac:dyDescent="0.3">
      <c r="A179" s="52"/>
      <c r="B179" s="40"/>
      <c r="C179" s="25"/>
      <c r="D179" s="26"/>
      <c r="E179" s="26"/>
      <c r="F179" s="26"/>
      <c r="G179" s="26"/>
      <c r="H179" s="27"/>
      <c r="I179" s="26"/>
      <c r="J179" s="28"/>
      <c r="K179" s="53"/>
    </row>
    <row r="180" spans="1:11" ht="21" customHeight="1" x14ac:dyDescent="0.35">
      <c r="A180" s="188">
        <v>23</v>
      </c>
      <c r="B180" s="4">
        <v>45076</v>
      </c>
      <c r="C180" s="5" t="s">
        <v>23</v>
      </c>
      <c r="D180" s="46" t="s">
        <v>1457</v>
      </c>
      <c r="E180" s="9" t="s">
        <v>317</v>
      </c>
      <c r="F180" s="10"/>
      <c r="G180" s="205" t="s">
        <v>32</v>
      </c>
      <c r="H180" s="11"/>
      <c r="I180" s="203" t="s">
        <v>759</v>
      </c>
      <c r="J180" s="17">
        <v>41205</v>
      </c>
      <c r="K180" s="50">
        <f>SUM(K172,J180)</f>
        <v>473342</v>
      </c>
    </row>
    <row r="181" spans="1:11" ht="21" customHeight="1" x14ac:dyDescent="0.3">
      <c r="A181" s="189"/>
      <c r="B181" s="7"/>
      <c r="C181" s="8"/>
      <c r="D181" s="46" t="s">
        <v>1458</v>
      </c>
      <c r="E181" s="9" t="s">
        <v>21</v>
      </c>
      <c r="F181" s="10"/>
      <c r="G181" s="196"/>
      <c r="H181" s="11"/>
      <c r="I181" s="193"/>
      <c r="J181" s="12"/>
      <c r="K181" s="47"/>
    </row>
    <row r="182" spans="1:11" ht="21" customHeight="1" x14ac:dyDescent="0.3">
      <c r="A182" s="189"/>
      <c r="B182" s="7"/>
      <c r="C182" s="8"/>
      <c r="D182" s="9"/>
      <c r="E182" s="9" t="s">
        <v>4</v>
      </c>
      <c r="F182" s="13"/>
      <c r="G182" s="196"/>
      <c r="H182" s="11"/>
      <c r="I182" s="193"/>
      <c r="J182" s="12"/>
      <c r="K182" s="47"/>
    </row>
    <row r="183" spans="1:11" ht="21" customHeight="1" x14ac:dyDescent="0.3">
      <c r="A183" s="189"/>
      <c r="B183" s="7"/>
      <c r="C183" s="8"/>
      <c r="D183" s="9"/>
      <c r="E183" s="9" t="s">
        <v>5</v>
      </c>
      <c r="F183" s="13" t="s">
        <v>14</v>
      </c>
      <c r="G183" s="196"/>
      <c r="H183" s="11" t="s">
        <v>28</v>
      </c>
      <c r="I183" s="193"/>
      <c r="J183" s="12"/>
      <c r="K183" s="47"/>
    </row>
    <row r="184" spans="1:11" ht="21" customHeight="1" x14ac:dyDescent="0.3">
      <c r="A184" s="189"/>
      <c r="B184" s="7"/>
      <c r="C184" s="8"/>
      <c r="D184" s="9"/>
      <c r="E184" s="9" t="s">
        <v>6</v>
      </c>
      <c r="F184" s="13" t="s">
        <v>14</v>
      </c>
      <c r="G184" s="196"/>
      <c r="H184" s="11" t="s">
        <v>29</v>
      </c>
      <c r="I184" s="193"/>
      <c r="J184" s="12"/>
      <c r="K184" s="47"/>
    </row>
    <row r="185" spans="1:11" ht="21" customHeight="1" x14ac:dyDescent="0.3">
      <c r="A185" s="189"/>
      <c r="B185" s="7"/>
      <c r="C185" s="8"/>
      <c r="D185" s="9"/>
      <c r="E185" s="9" t="s">
        <v>7</v>
      </c>
      <c r="F185" s="13" t="s">
        <v>14</v>
      </c>
      <c r="G185" s="196"/>
      <c r="H185" s="11" t="s">
        <v>26</v>
      </c>
      <c r="I185" s="193"/>
      <c r="J185" s="12"/>
      <c r="K185" s="47"/>
    </row>
    <row r="186" spans="1:11" ht="21" customHeight="1" thickBot="1" x14ac:dyDescent="0.35">
      <c r="A186" s="201"/>
      <c r="B186" s="34"/>
      <c r="C186" s="19"/>
      <c r="D186" s="20"/>
      <c r="E186" s="20" t="s">
        <v>72</v>
      </c>
      <c r="F186" s="13" t="s">
        <v>14</v>
      </c>
      <c r="G186" s="211"/>
      <c r="H186" s="11" t="s">
        <v>68</v>
      </c>
      <c r="I186" s="204"/>
      <c r="J186" s="23"/>
      <c r="K186" s="51"/>
    </row>
    <row r="187" spans="1:11" ht="21" customHeight="1" thickTop="1" x14ac:dyDescent="0.3">
      <c r="A187" s="52"/>
      <c r="B187" s="40"/>
      <c r="C187" s="25"/>
      <c r="D187" s="26"/>
      <c r="E187" s="26"/>
      <c r="F187" s="26"/>
      <c r="G187" s="26"/>
      <c r="H187" s="27"/>
      <c r="I187" s="26"/>
      <c r="J187" s="28"/>
      <c r="K187" s="53"/>
    </row>
    <row r="188" spans="1:11" ht="21" customHeight="1" x14ac:dyDescent="0.35">
      <c r="A188" s="188">
        <v>24</v>
      </c>
      <c r="B188" s="4">
        <v>45077</v>
      </c>
      <c r="C188" s="5" t="s">
        <v>104</v>
      </c>
      <c r="D188" s="46" t="s">
        <v>1459</v>
      </c>
      <c r="E188" s="9" t="s">
        <v>317</v>
      </c>
      <c r="F188" s="10"/>
      <c r="G188" s="205" t="s">
        <v>32</v>
      </c>
      <c r="H188" s="11"/>
      <c r="I188" s="203" t="s">
        <v>1382</v>
      </c>
      <c r="J188" s="17">
        <v>44779</v>
      </c>
      <c r="K188" s="50">
        <f>SUM(K180,J188)</f>
        <v>518121</v>
      </c>
    </row>
    <row r="189" spans="1:11" ht="21" customHeight="1" x14ac:dyDescent="0.3">
      <c r="A189" s="189"/>
      <c r="B189" s="7"/>
      <c r="C189" s="8"/>
      <c r="D189" s="46" t="s">
        <v>534</v>
      </c>
      <c r="E189" s="9" t="s">
        <v>21</v>
      </c>
      <c r="F189" s="13" t="s">
        <v>14</v>
      </c>
      <c r="G189" s="196"/>
      <c r="H189" s="11" t="s">
        <v>86</v>
      </c>
      <c r="I189" s="193"/>
      <c r="J189" s="12"/>
      <c r="K189" s="47"/>
    </row>
    <row r="190" spans="1:11" ht="21" customHeight="1" x14ac:dyDescent="0.3">
      <c r="A190" s="189"/>
      <c r="B190" s="7"/>
      <c r="C190" s="8"/>
      <c r="D190" s="9"/>
      <c r="E190" s="9" t="s">
        <v>4</v>
      </c>
      <c r="F190" s="13" t="s">
        <v>14</v>
      </c>
      <c r="G190" s="196"/>
      <c r="H190" s="11" t="s">
        <v>26</v>
      </c>
      <c r="I190" s="193"/>
      <c r="J190" s="12"/>
      <c r="K190" s="47"/>
    </row>
    <row r="191" spans="1:11" ht="21" customHeight="1" x14ac:dyDescent="0.3">
      <c r="A191" s="189"/>
      <c r="B191" s="7"/>
      <c r="C191" s="8"/>
      <c r="D191" s="9"/>
      <c r="E191" s="9" t="s">
        <v>5</v>
      </c>
      <c r="F191" s="10" t="s">
        <v>12</v>
      </c>
      <c r="G191" s="196"/>
      <c r="H191" s="11" t="s">
        <v>86</v>
      </c>
      <c r="I191" s="193"/>
      <c r="J191" s="12"/>
      <c r="K191" s="47"/>
    </row>
    <row r="192" spans="1:11" ht="21" customHeight="1" x14ac:dyDescent="0.3">
      <c r="A192" s="189"/>
      <c r="B192" s="7"/>
      <c r="C192" s="8"/>
      <c r="D192" s="9"/>
      <c r="E192" s="9" t="s">
        <v>6</v>
      </c>
      <c r="F192" s="13" t="s">
        <v>14</v>
      </c>
      <c r="G192" s="196"/>
      <c r="H192" s="11" t="s">
        <v>16</v>
      </c>
      <c r="I192" s="193"/>
      <c r="J192" s="12"/>
      <c r="K192" s="47"/>
    </row>
    <row r="193" spans="1:11" ht="21" customHeight="1" x14ac:dyDescent="0.3">
      <c r="A193" s="189"/>
      <c r="B193" s="7"/>
      <c r="C193" s="8"/>
      <c r="D193" s="9"/>
      <c r="E193" s="9" t="s">
        <v>7</v>
      </c>
      <c r="F193" s="13" t="s">
        <v>14</v>
      </c>
      <c r="G193" s="196"/>
      <c r="H193" s="11" t="s">
        <v>47</v>
      </c>
      <c r="I193" s="193"/>
      <c r="J193" s="12"/>
      <c r="K193" s="47"/>
    </row>
    <row r="194" spans="1:11" ht="21" customHeight="1" thickBot="1" x14ac:dyDescent="0.35">
      <c r="A194" s="201"/>
      <c r="B194" s="34"/>
      <c r="C194" s="19"/>
      <c r="D194" s="20"/>
      <c r="E194" s="20" t="s">
        <v>72</v>
      </c>
      <c r="F194" s="13" t="s">
        <v>14</v>
      </c>
      <c r="G194" s="211"/>
      <c r="H194" s="11" t="s">
        <v>55</v>
      </c>
      <c r="I194" s="204"/>
      <c r="J194" s="23"/>
      <c r="K194" s="51"/>
    </row>
    <row r="195" spans="1:11" ht="21" customHeight="1" thickTop="1" x14ac:dyDescent="0.3">
      <c r="A195" s="52"/>
      <c r="B195" s="40"/>
      <c r="C195" s="25"/>
      <c r="D195" s="26"/>
      <c r="E195" s="26"/>
      <c r="F195" s="26"/>
      <c r="G195" s="26"/>
      <c r="H195" s="27"/>
      <c r="I195" s="26"/>
      <c r="J195" s="28"/>
      <c r="K195" s="53"/>
    </row>
    <row r="196" spans="1:11" ht="21" customHeight="1" x14ac:dyDescent="0.35">
      <c r="A196" s="188">
        <v>25</v>
      </c>
      <c r="B196" s="4">
        <v>45077</v>
      </c>
      <c r="C196" s="5" t="s">
        <v>35</v>
      </c>
      <c r="D196" s="46" t="s">
        <v>1460</v>
      </c>
      <c r="E196" s="9" t="s">
        <v>317</v>
      </c>
      <c r="F196" s="10"/>
      <c r="G196" s="205" t="s">
        <v>32</v>
      </c>
      <c r="H196" s="11"/>
      <c r="I196" s="203" t="s">
        <v>1382</v>
      </c>
      <c r="J196" s="17">
        <v>44190</v>
      </c>
      <c r="K196" s="50">
        <f>SUM(K188,J196)</f>
        <v>562311</v>
      </c>
    </row>
    <row r="197" spans="1:11" ht="21" customHeight="1" x14ac:dyDescent="0.3">
      <c r="A197" s="189"/>
      <c r="B197" s="7"/>
      <c r="C197" s="8"/>
      <c r="D197" s="46" t="s">
        <v>1461</v>
      </c>
      <c r="E197" s="9" t="s">
        <v>21</v>
      </c>
      <c r="F197" s="13"/>
      <c r="G197" s="196"/>
      <c r="H197" s="11"/>
      <c r="I197" s="193"/>
      <c r="J197" s="12"/>
      <c r="K197" s="47"/>
    </row>
    <row r="198" spans="1:11" ht="21" customHeight="1" x14ac:dyDescent="0.3">
      <c r="A198" s="189"/>
      <c r="B198" s="7"/>
      <c r="C198" s="8"/>
      <c r="D198" s="9"/>
      <c r="E198" s="9" t="s">
        <v>4</v>
      </c>
      <c r="F198" s="13"/>
      <c r="G198" s="196"/>
      <c r="H198" s="11"/>
      <c r="I198" s="193"/>
      <c r="J198" s="12"/>
      <c r="K198" s="47"/>
    </row>
    <row r="199" spans="1:11" ht="21" customHeight="1" x14ac:dyDescent="0.3">
      <c r="A199" s="189"/>
      <c r="B199" s="7"/>
      <c r="C199" s="8"/>
      <c r="D199" s="9"/>
      <c r="E199" s="9" t="s">
        <v>5</v>
      </c>
      <c r="F199" s="13" t="s">
        <v>14</v>
      </c>
      <c r="G199" s="196"/>
      <c r="H199" s="11" t="s">
        <v>52</v>
      </c>
      <c r="I199" s="193"/>
      <c r="J199" s="12"/>
      <c r="K199" s="47"/>
    </row>
    <row r="200" spans="1:11" ht="21" customHeight="1" x14ac:dyDescent="0.3">
      <c r="A200" s="189"/>
      <c r="B200" s="7"/>
      <c r="C200" s="8"/>
      <c r="D200" s="9"/>
      <c r="E200" s="9" t="s">
        <v>6</v>
      </c>
      <c r="F200" s="13" t="s">
        <v>14</v>
      </c>
      <c r="G200" s="196"/>
      <c r="H200" s="11" t="s">
        <v>33</v>
      </c>
      <c r="I200" s="193"/>
      <c r="J200" s="12"/>
      <c r="K200" s="47"/>
    </row>
    <row r="201" spans="1:11" ht="21" customHeight="1" x14ac:dyDescent="0.3">
      <c r="A201" s="189"/>
      <c r="B201" s="7"/>
      <c r="C201" s="8"/>
      <c r="D201" s="9"/>
      <c r="E201" s="9" t="s">
        <v>7</v>
      </c>
      <c r="F201" s="13" t="s">
        <v>14</v>
      </c>
      <c r="G201" s="196"/>
      <c r="H201" s="11" t="s">
        <v>56</v>
      </c>
      <c r="I201" s="193"/>
      <c r="J201" s="12"/>
      <c r="K201" s="47"/>
    </row>
    <row r="202" spans="1:11" ht="21" customHeight="1" thickBot="1" x14ac:dyDescent="0.35">
      <c r="A202" s="201"/>
      <c r="B202" s="34"/>
      <c r="C202" s="19"/>
      <c r="D202" s="20"/>
      <c r="E202" s="20" t="s">
        <v>72</v>
      </c>
      <c r="F202" s="13" t="s">
        <v>14</v>
      </c>
      <c r="G202" s="211"/>
      <c r="H202" s="11" t="s">
        <v>68</v>
      </c>
      <c r="I202" s="204"/>
      <c r="J202" s="23"/>
      <c r="K202" s="51"/>
    </row>
    <row r="203" spans="1:11" ht="21" customHeight="1" thickTop="1" x14ac:dyDescent="0.3">
      <c r="A203" s="52"/>
      <c r="B203" s="40"/>
      <c r="C203" s="25"/>
      <c r="D203" s="26"/>
      <c r="E203" s="26"/>
      <c r="F203" s="26"/>
      <c r="G203" s="26"/>
      <c r="H203" s="27"/>
      <c r="I203" s="26"/>
      <c r="J203" s="28"/>
      <c r="K203" s="53"/>
    </row>
    <row r="204" spans="1:11" ht="21" customHeight="1" x14ac:dyDescent="0.35">
      <c r="A204" s="188">
        <v>26</v>
      </c>
      <c r="B204" s="4">
        <v>45077</v>
      </c>
      <c r="C204" s="5" t="s">
        <v>23</v>
      </c>
      <c r="D204" s="46" t="s">
        <v>1462</v>
      </c>
      <c r="E204" s="9" t="s">
        <v>317</v>
      </c>
      <c r="F204" s="10"/>
      <c r="G204" s="206" t="s">
        <v>38</v>
      </c>
      <c r="H204" s="11"/>
      <c r="I204" s="203" t="s">
        <v>759</v>
      </c>
      <c r="J204" s="17">
        <v>8595</v>
      </c>
      <c r="K204" s="50">
        <f>SUM(K196,J204)</f>
        <v>570906</v>
      </c>
    </row>
    <row r="205" spans="1:11" ht="21" customHeight="1" x14ac:dyDescent="0.3">
      <c r="A205" s="189"/>
      <c r="B205" s="7"/>
      <c r="C205" s="8"/>
      <c r="D205" s="46" t="s">
        <v>1463</v>
      </c>
      <c r="E205" s="9" t="s">
        <v>21</v>
      </c>
      <c r="F205" s="13"/>
      <c r="G205" s="212"/>
      <c r="H205" s="11"/>
      <c r="I205" s="193"/>
      <c r="J205" s="12"/>
      <c r="K205" s="47"/>
    </row>
    <row r="206" spans="1:11" ht="21" customHeight="1" x14ac:dyDescent="0.3">
      <c r="A206" s="189"/>
      <c r="B206" s="7"/>
      <c r="C206" s="8"/>
      <c r="D206" s="9"/>
      <c r="E206" s="9" t="s">
        <v>4</v>
      </c>
      <c r="F206" s="13" t="s">
        <v>14</v>
      </c>
      <c r="G206" s="212"/>
      <c r="H206" s="11" t="s">
        <v>55</v>
      </c>
      <c r="I206" s="193"/>
      <c r="J206" s="12"/>
      <c r="K206" s="47"/>
    </row>
    <row r="207" spans="1:11" ht="21" customHeight="1" x14ac:dyDescent="0.3">
      <c r="A207" s="189"/>
      <c r="B207" s="7"/>
      <c r="C207" s="8"/>
      <c r="D207" s="9"/>
      <c r="E207" s="9" t="s">
        <v>5</v>
      </c>
      <c r="F207" s="10" t="s">
        <v>12</v>
      </c>
      <c r="G207" s="212"/>
      <c r="H207" s="11" t="s">
        <v>68</v>
      </c>
      <c r="I207" s="193"/>
      <c r="J207" s="12"/>
      <c r="K207" s="47"/>
    </row>
    <row r="208" spans="1:11" ht="21" customHeight="1" x14ac:dyDescent="0.3">
      <c r="A208" s="189"/>
      <c r="B208" s="7"/>
      <c r="C208" s="8"/>
      <c r="D208" s="9"/>
      <c r="E208" s="9" t="s">
        <v>6</v>
      </c>
      <c r="F208" s="10" t="s">
        <v>12</v>
      </c>
      <c r="G208" s="212"/>
      <c r="H208" s="11" t="s">
        <v>55</v>
      </c>
      <c r="I208" s="193"/>
      <c r="J208" s="12"/>
      <c r="K208" s="47"/>
    </row>
    <row r="209" spans="1:11" ht="21" customHeight="1" x14ac:dyDescent="0.3">
      <c r="A209" s="189"/>
      <c r="B209" s="7"/>
      <c r="C209" s="8"/>
      <c r="D209" s="9"/>
      <c r="E209" s="9" t="s">
        <v>7</v>
      </c>
      <c r="F209" s="13" t="s">
        <v>14</v>
      </c>
      <c r="G209" s="212"/>
      <c r="H209" s="11" t="s">
        <v>55</v>
      </c>
      <c r="I209" s="193"/>
      <c r="J209" s="12"/>
      <c r="K209" s="47"/>
    </row>
    <row r="210" spans="1:11" ht="21" customHeight="1" thickBot="1" x14ac:dyDescent="0.35">
      <c r="A210" s="201"/>
      <c r="B210" s="34"/>
      <c r="C210" s="19"/>
      <c r="D210" s="20"/>
      <c r="E210" s="20" t="s">
        <v>72</v>
      </c>
      <c r="F210" s="10" t="s">
        <v>12</v>
      </c>
      <c r="G210" s="213"/>
      <c r="H210" s="11" t="s">
        <v>55</v>
      </c>
      <c r="I210" s="204"/>
      <c r="J210" s="23"/>
      <c r="K210" s="51"/>
    </row>
    <row r="211" spans="1:11" ht="21" customHeight="1" thickTop="1" x14ac:dyDescent="0.3">
      <c r="A211" s="52"/>
      <c r="B211" s="40"/>
      <c r="C211" s="25"/>
      <c r="D211" s="26"/>
      <c r="E211" s="26"/>
      <c r="F211" s="26"/>
      <c r="G211" s="26"/>
      <c r="H211" s="27"/>
      <c r="I211" s="26"/>
      <c r="J211" s="28"/>
      <c r="K211" s="53"/>
    </row>
    <row r="212" spans="1:11" ht="21" customHeight="1" x14ac:dyDescent="0.3">
      <c r="B212" s="66"/>
      <c r="C212" s="67"/>
      <c r="D212" s="68"/>
      <c r="E212" s="68"/>
      <c r="F212" s="68"/>
      <c r="G212" s="68"/>
      <c r="H212" s="69"/>
      <c r="I212" s="68"/>
      <c r="J212" s="70"/>
    </row>
    <row r="213" spans="1:11" ht="21" customHeight="1" x14ac:dyDescent="0.3">
      <c r="B213" s="66"/>
      <c r="C213" s="67"/>
      <c r="D213" s="68"/>
      <c r="E213" s="68"/>
      <c r="F213" s="68"/>
      <c r="G213" s="68"/>
      <c r="H213" s="69"/>
      <c r="I213" s="68"/>
      <c r="J213" s="70"/>
    </row>
    <row r="214" spans="1:11" ht="15.75" thickBot="1" x14ac:dyDescent="0.3"/>
    <row r="215" spans="1:11" ht="19.5" x14ac:dyDescent="0.3">
      <c r="A215" s="231" t="s">
        <v>1425</v>
      </c>
      <c r="B215" s="232"/>
      <c r="C215" s="232"/>
      <c r="D215" s="86" t="s">
        <v>892</v>
      </c>
      <c r="E215" s="77">
        <f>I230</f>
        <v>26</v>
      </c>
      <c r="F215" s="80">
        <v>1</v>
      </c>
    </row>
    <row r="216" spans="1:11" ht="19.5" x14ac:dyDescent="0.3">
      <c r="A216" s="233"/>
      <c r="B216" s="234"/>
      <c r="C216" s="234"/>
      <c r="D216" s="84" t="s">
        <v>893</v>
      </c>
      <c r="E216" s="78">
        <f>F230</f>
        <v>13</v>
      </c>
      <c r="F216" s="81">
        <f>AVERAGE(E216*F215)/E215</f>
        <v>0.5</v>
      </c>
    </row>
    <row r="217" spans="1:11" ht="19.5" x14ac:dyDescent="0.3">
      <c r="A217" s="233"/>
      <c r="B217" s="234"/>
      <c r="C217" s="234"/>
      <c r="D217" s="83" t="s">
        <v>894</v>
      </c>
      <c r="E217" s="78">
        <f>G230</f>
        <v>8</v>
      </c>
      <c r="F217" s="81">
        <f t="shared" ref="F217:F218" si="0">AVERAGE(E217*F216)/E216</f>
        <v>0.30769230769230771</v>
      </c>
    </row>
    <row r="218" spans="1:11" ht="19.5" x14ac:dyDescent="0.3">
      <c r="A218" s="233"/>
      <c r="B218" s="234"/>
      <c r="C218" s="234"/>
      <c r="D218" s="126" t="s">
        <v>896</v>
      </c>
      <c r="E218" s="78">
        <f>H230</f>
        <v>5</v>
      </c>
      <c r="F218" s="81">
        <f t="shared" si="0"/>
        <v>0.19230769230769232</v>
      </c>
    </row>
    <row r="219" spans="1:11" ht="20.25" thickBot="1" x14ac:dyDescent="0.35">
      <c r="A219" s="235"/>
      <c r="B219" s="236"/>
      <c r="C219" s="236"/>
      <c r="D219" s="128" t="s">
        <v>1059</v>
      </c>
      <c r="E219" s="140">
        <f>SUM(J1:J1080)</f>
        <v>570906</v>
      </c>
      <c r="F219" s="82"/>
      <c r="G219" s="1" t="s">
        <v>1464</v>
      </c>
    </row>
    <row r="222" spans="1:11" ht="18.75" x14ac:dyDescent="0.3">
      <c r="E222" s="89" t="s">
        <v>10</v>
      </c>
      <c r="F222" s="90" t="s">
        <v>839</v>
      </c>
      <c r="G222" s="91" t="s">
        <v>840</v>
      </c>
      <c r="H222" s="92" t="s">
        <v>38</v>
      </c>
      <c r="I222" s="93" t="s">
        <v>841</v>
      </c>
    </row>
    <row r="223" spans="1:11" ht="18.75" x14ac:dyDescent="0.3">
      <c r="E223" s="169" t="s">
        <v>1382</v>
      </c>
      <c r="F223" s="9">
        <v>4</v>
      </c>
      <c r="G223" s="9">
        <v>1</v>
      </c>
      <c r="H223" s="9">
        <v>2</v>
      </c>
      <c r="I223" s="9">
        <f>SUM(F223:H223)</f>
        <v>7</v>
      </c>
    </row>
    <row r="224" spans="1:11" ht="18.75" x14ac:dyDescent="0.3">
      <c r="E224" s="164" t="s">
        <v>759</v>
      </c>
      <c r="F224" s="9">
        <v>7</v>
      </c>
      <c r="G224" s="9">
        <v>5</v>
      </c>
      <c r="H224" s="9">
        <v>2</v>
      </c>
      <c r="I224" s="9">
        <f t="shared" ref="I224:I228" si="1">SUM(F224:H224)</f>
        <v>14</v>
      </c>
    </row>
    <row r="225" spans="5:9" ht="18.75" x14ac:dyDescent="0.3">
      <c r="E225" s="164" t="s">
        <v>1334</v>
      </c>
      <c r="F225" s="9">
        <v>0</v>
      </c>
      <c r="G225" s="9">
        <v>0</v>
      </c>
      <c r="H225" s="9">
        <v>0</v>
      </c>
      <c r="I225" s="9">
        <f t="shared" si="1"/>
        <v>0</v>
      </c>
    </row>
    <row r="226" spans="5:9" ht="18.75" x14ac:dyDescent="0.3">
      <c r="E226" s="164" t="s">
        <v>1370</v>
      </c>
      <c r="F226" s="9">
        <v>1</v>
      </c>
      <c r="G226" s="9">
        <v>1</v>
      </c>
      <c r="H226" s="9">
        <v>0</v>
      </c>
      <c r="I226" s="9">
        <f t="shared" si="1"/>
        <v>2</v>
      </c>
    </row>
    <row r="227" spans="5:9" ht="18.75" x14ac:dyDescent="0.3">
      <c r="E227" s="164" t="s">
        <v>1420</v>
      </c>
      <c r="F227" s="9">
        <v>0</v>
      </c>
      <c r="G227" s="9">
        <v>0</v>
      </c>
      <c r="H227" s="9">
        <v>0</v>
      </c>
      <c r="I227" s="9">
        <f t="shared" si="1"/>
        <v>0</v>
      </c>
    </row>
    <row r="228" spans="5:9" ht="18.75" x14ac:dyDescent="0.3">
      <c r="E228" s="164" t="s">
        <v>629</v>
      </c>
      <c r="F228" s="9">
        <v>1</v>
      </c>
      <c r="G228" s="9">
        <v>1</v>
      </c>
      <c r="H228" s="9">
        <v>1</v>
      </c>
      <c r="I228" s="9">
        <f t="shared" si="1"/>
        <v>3</v>
      </c>
    </row>
    <row r="229" spans="5:9" ht="18.75" x14ac:dyDescent="0.3">
      <c r="E229" s="160"/>
      <c r="F229" s="9"/>
      <c r="G229" s="9"/>
      <c r="H229" s="9"/>
      <c r="I229" s="87"/>
    </row>
    <row r="230" spans="5:9" ht="18.75" x14ac:dyDescent="0.3">
      <c r="E230" s="95" t="s">
        <v>1268</v>
      </c>
      <c r="F230" s="88">
        <f>SUM(F223:F229)</f>
        <v>13</v>
      </c>
      <c r="G230" s="88">
        <f>SUM(G223:G229)</f>
        <v>8</v>
      </c>
      <c r="H230" s="88">
        <f>SUM(H223:H229)</f>
        <v>5</v>
      </c>
      <c r="I230" s="88">
        <f>SUM(I223:I229)</f>
        <v>26</v>
      </c>
    </row>
  </sheetData>
  <mergeCells count="80">
    <mergeCell ref="A196:A202"/>
    <mergeCell ref="G196:G202"/>
    <mergeCell ref="I196:I202"/>
    <mergeCell ref="A204:A210"/>
    <mergeCell ref="G204:G210"/>
    <mergeCell ref="I204:I210"/>
    <mergeCell ref="A180:A186"/>
    <mergeCell ref="G180:G186"/>
    <mergeCell ref="I180:I186"/>
    <mergeCell ref="A188:A194"/>
    <mergeCell ref="G188:G194"/>
    <mergeCell ref="I188:I194"/>
    <mergeCell ref="A164:A170"/>
    <mergeCell ref="G164:G170"/>
    <mergeCell ref="I164:I170"/>
    <mergeCell ref="A172:A178"/>
    <mergeCell ref="G172:G178"/>
    <mergeCell ref="I172:I178"/>
    <mergeCell ref="A116:A122"/>
    <mergeCell ref="G116:G122"/>
    <mergeCell ref="I116:I122"/>
    <mergeCell ref="A100:A106"/>
    <mergeCell ref="G100:G106"/>
    <mergeCell ref="I100:I106"/>
    <mergeCell ref="A108:A114"/>
    <mergeCell ref="G108:G114"/>
    <mergeCell ref="I108:I114"/>
    <mergeCell ref="A84:A90"/>
    <mergeCell ref="G84:G90"/>
    <mergeCell ref="I84:I90"/>
    <mergeCell ref="A92:A98"/>
    <mergeCell ref="G92:G98"/>
    <mergeCell ref="I92:I98"/>
    <mergeCell ref="A76:A82"/>
    <mergeCell ref="G76:G82"/>
    <mergeCell ref="I76:I82"/>
    <mergeCell ref="A60:A66"/>
    <mergeCell ref="G60:G66"/>
    <mergeCell ref="I60:I66"/>
    <mergeCell ref="A68:A74"/>
    <mergeCell ref="G68:G74"/>
    <mergeCell ref="I68:I74"/>
    <mergeCell ref="A215:C219"/>
    <mergeCell ref="A20:A26"/>
    <mergeCell ref="G20:G26"/>
    <mergeCell ref="I20:I26"/>
    <mergeCell ref="A28:A34"/>
    <mergeCell ref="G28:G34"/>
    <mergeCell ref="I28:I34"/>
    <mergeCell ref="A36:A42"/>
    <mergeCell ref="G36:G42"/>
    <mergeCell ref="I36:I42"/>
    <mergeCell ref="A44:A50"/>
    <mergeCell ref="G44:G50"/>
    <mergeCell ref="I44:I50"/>
    <mergeCell ref="A52:A58"/>
    <mergeCell ref="G52:G58"/>
    <mergeCell ref="I52:I58"/>
    <mergeCell ref="A1:K1"/>
    <mergeCell ref="A4:A10"/>
    <mergeCell ref="G4:G10"/>
    <mergeCell ref="I4:I10"/>
    <mergeCell ref="A12:A18"/>
    <mergeCell ref="G12:G18"/>
    <mergeCell ref="I12:I18"/>
    <mergeCell ref="A124:A130"/>
    <mergeCell ref="G124:G130"/>
    <mergeCell ref="I124:I130"/>
    <mergeCell ref="A132:A138"/>
    <mergeCell ref="G132:G138"/>
    <mergeCell ref="I132:I138"/>
    <mergeCell ref="A156:A162"/>
    <mergeCell ref="G156:G162"/>
    <mergeCell ref="I156:I162"/>
    <mergeCell ref="A140:A146"/>
    <mergeCell ref="G140:G146"/>
    <mergeCell ref="I140:I146"/>
    <mergeCell ref="A148:A154"/>
    <mergeCell ref="G148:G154"/>
    <mergeCell ref="I148:I154"/>
  </mergeCells>
  <pageMargins left="0.7" right="0.7" top="0.78740157499999996" bottom="0.78740157499999996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4"/>
  <sheetViews>
    <sheetView zoomScale="120" zoomScaleNormal="120" workbookViewId="0">
      <pane xSplit="1" ySplit="3" topLeftCell="B313" activePane="bottomRight" state="frozen"/>
      <selection pane="topRight" activeCell="B1" sqref="B1"/>
      <selection pane="bottomLeft" activeCell="A4" sqref="A4"/>
      <selection pane="bottomRight" activeCell="B7" sqref="B7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1465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45078</v>
      </c>
      <c r="C4" s="5" t="s">
        <v>35</v>
      </c>
      <c r="D4" s="46" t="s">
        <v>1466</v>
      </c>
      <c r="E4" s="9"/>
      <c r="F4" s="13"/>
      <c r="G4" s="205" t="s">
        <v>32</v>
      </c>
      <c r="H4" s="11"/>
      <c r="I4" s="203" t="s">
        <v>759</v>
      </c>
      <c r="J4" s="17">
        <v>24649</v>
      </c>
      <c r="K4" s="50">
        <f>SUM(J4)</f>
        <v>24649</v>
      </c>
    </row>
    <row r="5" spans="1:11" ht="18.75" customHeight="1" x14ac:dyDescent="0.3">
      <c r="A5" s="189"/>
      <c r="B5" s="7"/>
      <c r="C5" s="8"/>
      <c r="D5" s="46" t="s">
        <v>1467</v>
      </c>
      <c r="E5" s="9" t="s">
        <v>21</v>
      </c>
      <c r="F5" s="10" t="s">
        <v>12</v>
      </c>
      <c r="G5" s="196"/>
      <c r="H5" s="11" t="s">
        <v>93</v>
      </c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0" t="s">
        <v>12</v>
      </c>
      <c r="G6" s="196"/>
      <c r="H6" s="11" t="s">
        <v>56</v>
      </c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3" t="s">
        <v>14</v>
      </c>
      <c r="G7" s="196"/>
      <c r="H7" s="11" t="s">
        <v>52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3" t="s">
        <v>14</v>
      </c>
      <c r="G8" s="196"/>
      <c r="H8" s="11" t="s">
        <v>13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3" t="s">
        <v>14</v>
      </c>
      <c r="G9" s="196"/>
      <c r="H9" s="11" t="s">
        <v>135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0" t="s">
        <v>12</v>
      </c>
      <c r="G10" s="211"/>
      <c r="H10" s="11" t="s">
        <v>68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45078</v>
      </c>
      <c r="C12" s="5" t="s">
        <v>23</v>
      </c>
      <c r="D12" s="46" t="s">
        <v>1468</v>
      </c>
      <c r="E12" s="9" t="s">
        <v>317</v>
      </c>
      <c r="F12" s="13"/>
      <c r="G12" s="202" t="s">
        <v>43</v>
      </c>
      <c r="H12" s="11"/>
      <c r="I12" s="203" t="s">
        <v>759</v>
      </c>
      <c r="J12" s="17">
        <v>8856</v>
      </c>
      <c r="K12" s="50">
        <f>SUM(K4,J12)</f>
        <v>33505</v>
      </c>
    </row>
    <row r="13" spans="1:11" ht="18.75" customHeight="1" x14ac:dyDescent="0.3">
      <c r="A13" s="189"/>
      <c r="B13" s="7"/>
      <c r="C13" s="8"/>
      <c r="D13" s="46" t="s">
        <v>1469</v>
      </c>
      <c r="E13" s="9" t="s">
        <v>21</v>
      </c>
      <c r="F13" s="13" t="s">
        <v>14</v>
      </c>
      <c r="G13" s="214"/>
      <c r="H13" s="11" t="s">
        <v>29</v>
      </c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3" t="s">
        <v>14</v>
      </c>
      <c r="G14" s="214"/>
      <c r="H14" s="11" t="s">
        <v>17</v>
      </c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0" t="s">
        <v>12</v>
      </c>
      <c r="G15" s="214"/>
      <c r="H15" s="11" t="s">
        <v>29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0" t="s">
        <v>12</v>
      </c>
      <c r="G16" s="214"/>
      <c r="H16" s="11" t="s">
        <v>101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0" t="s">
        <v>12</v>
      </c>
      <c r="G17" s="214"/>
      <c r="H17" s="11" t="s">
        <v>13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3" t="s">
        <v>14</v>
      </c>
      <c r="G18" s="214"/>
      <c r="H18" s="11" t="s">
        <v>68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>
        <v>45079</v>
      </c>
      <c r="C20" s="5" t="s">
        <v>35</v>
      </c>
      <c r="D20" s="46" t="s">
        <v>1470</v>
      </c>
      <c r="E20" s="9" t="s">
        <v>317</v>
      </c>
      <c r="F20" s="13"/>
      <c r="G20" s="205" t="s">
        <v>32</v>
      </c>
      <c r="H20" s="11"/>
      <c r="I20" s="203" t="s">
        <v>759</v>
      </c>
      <c r="J20" s="17">
        <v>45922</v>
      </c>
      <c r="K20" s="50">
        <f>SUM(K12,J20)</f>
        <v>79427</v>
      </c>
    </row>
    <row r="21" spans="1:11" ht="21" customHeight="1" x14ac:dyDescent="0.3">
      <c r="A21" s="189"/>
      <c r="B21" s="7"/>
      <c r="C21" s="8"/>
      <c r="D21" s="46" t="s">
        <v>1143</v>
      </c>
      <c r="E21" s="9" t="s">
        <v>21</v>
      </c>
      <c r="F21" s="13" t="s">
        <v>14</v>
      </c>
      <c r="G21" s="196"/>
      <c r="H21" s="11" t="s">
        <v>68</v>
      </c>
      <c r="I21" s="193"/>
      <c r="J21" s="12"/>
      <c r="K21" s="47"/>
    </row>
    <row r="22" spans="1:11" ht="21" customHeight="1" x14ac:dyDescent="0.3">
      <c r="A22" s="189"/>
      <c r="B22" s="7"/>
      <c r="C22" s="8"/>
      <c r="D22" s="9"/>
      <c r="E22" s="9" t="s">
        <v>4</v>
      </c>
      <c r="F22" s="13" t="s">
        <v>14</v>
      </c>
      <c r="G22" s="196"/>
      <c r="H22" s="11" t="s">
        <v>16</v>
      </c>
      <c r="I22" s="193"/>
      <c r="J22" s="12"/>
      <c r="K22" s="47"/>
    </row>
    <row r="23" spans="1:11" ht="21" customHeight="1" x14ac:dyDescent="0.3">
      <c r="A23" s="189"/>
      <c r="B23" s="7"/>
      <c r="C23" s="8"/>
      <c r="D23" s="9"/>
      <c r="E23" s="9" t="s">
        <v>5</v>
      </c>
      <c r="F23" s="13" t="s">
        <v>14</v>
      </c>
      <c r="G23" s="196"/>
      <c r="H23" s="11" t="s">
        <v>101</v>
      </c>
      <c r="I23" s="193"/>
      <c r="J23" s="12"/>
      <c r="K23" s="47"/>
    </row>
    <row r="24" spans="1:11" ht="21" customHeight="1" x14ac:dyDescent="0.3">
      <c r="A24" s="189"/>
      <c r="B24" s="7"/>
      <c r="C24" s="8"/>
      <c r="D24" s="9"/>
      <c r="E24" s="9" t="s">
        <v>6</v>
      </c>
      <c r="F24" s="13" t="s">
        <v>14</v>
      </c>
      <c r="G24" s="196"/>
      <c r="H24" s="11" t="s">
        <v>101</v>
      </c>
      <c r="I24" s="193"/>
      <c r="J24" s="12"/>
      <c r="K24" s="47"/>
    </row>
    <row r="25" spans="1:11" ht="21" customHeight="1" x14ac:dyDescent="0.3">
      <c r="A25" s="189"/>
      <c r="B25" s="7"/>
      <c r="C25" s="8"/>
      <c r="D25" s="9"/>
      <c r="E25" s="9" t="s">
        <v>7</v>
      </c>
      <c r="F25" s="10" t="s">
        <v>12</v>
      </c>
      <c r="G25" s="196"/>
      <c r="H25" s="11" t="s">
        <v>33</v>
      </c>
      <c r="I25" s="193"/>
      <c r="J25" s="12"/>
      <c r="K25" s="47"/>
    </row>
    <row r="26" spans="1:11" ht="21" customHeight="1" thickBot="1" x14ac:dyDescent="0.35">
      <c r="A26" s="201"/>
      <c r="B26" s="34"/>
      <c r="C26" s="19"/>
      <c r="D26" s="20"/>
      <c r="E26" s="174" t="s">
        <v>72</v>
      </c>
      <c r="F26" s="13" t="s">
        <v>14</v>
      </c>
      <c r="G26" s="211"/>
      <c r="H26" s="11" t="s">
        <v>68</v>
      </c>
      <c r="I26" s="204"/>
      <c r="J26" s="23"/>
      <c r="K26" s="51"/>
    </row>
    <row r="27" spans="1:11" ht="21" customHeight="1" thickTop="1" x14ac:dyDescent="0.3">
      <c r="A27" s="52"/>
      <c r="B27" s="40"/>
      <c r="C27" s="25"/>
      <c r="D27" s="26"/>
      <c r="E27" s="172"/>
      <c r="F27" s="173"/>
      <c r="G27" s="170"/>
      <c r="H27" s="171"/>
      <c r="I27" s="26"/>
      <c r="J27" s="28"/>
      <c r="K27" s="53"/>
    </row>
    <row r="28" spans="1:11" ht="21" customHeight="1" x14ac:dyDescent="0.35">
      <c r="A28" s="188">
        <v>4</v>
      </c>
      <c r="B28" s="4">
        <v>45079</v>
      </c>
      <c r="C28" s="5" t="s">
        <v>23</v>
      </c>
      <c r="D28" s="46" t="s">
        <v>1471</v>
      </c>
      <c r="E28" s="9" t="s">
        <v>317</v>
      </c>
      <c r="F28" s="13"/>
      <c r="G28" s="202" t="s">
        <v>12</v>
      </c>
      <c r="H28" s="11"/>
      <c r="I28" s="203" t="s">
        <v>759</v>
      </c>
      <c r="J28" s="17">
        <v>855</v>
      </c>
      <c r="K28" s="50">
        <f>SUM(K20,J28)</f>
        <v>80282</v>
      </c>
    </row>
    <row r="29" spans="1:11" ht="21" customHeight="1" x14ac:dyDescent="0.3">
      <c r="A29" s="189"/>
      <c r="B29" s="7"/>
      <c r="C29" s="8"/>
      <c r="D29" s="46" t="s">
        <v>113</v>
      </c>
      <c r="E29" s="9" t="s">
        <v>21</v>
      </c>
      <c r="F29" s="13" t="s">
        <v>14</v>
      </c>
      <c r="G29" s="214"/>
      <c r="H29" s="11" t="s">
        <v>28</v>
      </c>
      <c r="I29" s="193"/>
      <c r="J29" s="12"/>
      <c r="K29" s="47"/>
    </row>
    <row r="30" spans="1:11" ht="21" customHeight="1" x14ac:dyDescent="0.3">
      <c r="A30" s="189"/>
      <c r="B30" s="7"/>
      <c r="C30" s="8"/>
      <c r="D30" s="9"/>
      <c r="E30" s="9" t="s">
        <v>4</v>
      </c>
      <c r="F30" s="10" t="s">
        <v>12</v>
      </c>
      <c r="G30" s="214"/>
      <c r="H30" s="11" t="s">
        <v>144</v>
      </c>
      <c r="I30" s="193"/>
      <c r="J30" s="12"/>
      <c r="K30" s="47"/>
    </row>
    <row r="31" spans="1:11" ht="21" customHeight="1" x14ac:dyDescent="0.3">
      <c r="A31" s="189"/>
      <c r="B31" s="7"/>
      <c r="C31" s="8"/>
      <c r="D31" s="9"/>
      <c r="E31" s="9" t="s">
        <v>5</v>
      </c>
      <c r="F31" s="13" t="s">
        <v>14</v>
      </c>
      <c r="G31" s="214"/>
      <c r="H31" s="11" t="s">
        <v>27</v>
      </c>
      <c r="I31" s="193"/>
      <c r="J31" s="12"/>
      <c r="K31" s="47"/>
    </row>
    <row r="32" spans="1:11" ht="21" customHeight="1" x14ac:dyDescent="0.3">
      <c r="A32" s="189"/>
      <c r="B32" s="7"/>
      <c r="C32" s="8"/>
      <c r="D32" s="9"/>
      <c r="E32" s="9" t="s">
        <v>6</v>
      </c>
      <c r="F32" s="10" t="s">
        <v>12</v>
      </c>
      <c r="G32" s="214"/>
      <c r="H32" s="11" t="s">
        <v>142</v>
      </c>
      <c r="I32" s="193"/>
      <c r="J32" s="12"/>
      <c r="K32" s="47"/>
    </row>
    <row r="33" spans="1:11" ht="21" customHeight="1" x14ac:dyDescent="0.3">
      <c r="A33" s="189"/>
      <c r="B33" s="7"/>
      <c r="C33" s="8"/>
      <c r="D33" s="9"/>
      <c r="E33" s="9" t="s">
        <v>7</v>
      </c>
      <c r="F33" s="10" t="s">
        <v>12</v>
      </c>
      <c r="G33" s="214"/>
      <c r="H33" s="11" t="s">
        <v>25</v>
      </c>
      <c r="I33" s="193"/>
      <c r="J33" s="12"/>
      <c r="K33" s="47"/>
    </row>
    <row r="34" spans="1:11" ht="21" customHeight="1" thickBot="1" x14ac:dyDescent="0.35">
      <c r="A34" s="201"/>
      <c r="B34" s="34"/>
      <c r="C34" s="19"/>
      <c r="D34" s="20"/>
      <c r="E34" s="174" t="s">
        <v>72</v>
      </c>
      <c r="F34" s="13" t="s">
        <v>14</v>
      </c>
      <c r="G34" s="214"/>
      <c r="H34" s="11" t="s">
        <v>68</v>
      </c>
      <c r="I34" s="204"/>
      <c r="J34" s="23"/>
      <c r="K34" s="51"/>
    </row>
    <row r="35" spans="1:11" ht="21" customHeight="1" thickTop="1" x14ac:dyDescent="0.3">
      <c r="A35" s="52"/>
      <c r="B35" s="40"/>
      <c r="C35" s="25"/>
      <c r="D35" s="26"/>
      <c r="E35" s="172"/>
      <c r="F35" s="173"/>
      <c r="G35" s="170"/>
      <c r="H35" s="171"/>
      <c r="I35" s="26"/>
      <c r="J35" s="28"/>
      <c r="K35" s="53"/>
    </row>
    <row r="36" spans="1:11" ht="21" customHeight="1" x14ac:dyDescent="0.35">
      <c r="A36" s="188">
        <v>5</v>
      </c>
      <c r="B36" s="4">
        <v>45081</v>
      </c>
      <c r="C36" s="5" t="s">
        <v>104</v>
      </c>
      <c r="D36" s="46" t="s">
        <v>1472</v>
      </c>
      <c r="E36" s="9" t="s">
        <v>317</v>
      </c>
      <c r="F36" s="13"/>
      <c r="G36" s="205" t="s">
        <v>32</v>
      </c>
      <c r="H36" s="11"/>
      <c r="I36" s="203" t="s">
        <v>1382</v>
      </c>
      <c r="J36" s="17">
        <v>36566</v>
      </c>
      <c r="K36" s="50">
        <f>SUM(K28,J36)</f>
        <v>116848</v>
      </c>
    </row>
    <row r="37" spans="1:11" ht="21" customHeight="1" x14ac:dyDescent="0.3">
      <c r="A37" s="189"/>
      <c r="B37" s="7"/>
      <c r="C37" s="8"/>
      <c r="D37" s="46" t="s">
        <v>1473</v>
      </c>
      <c r="E37" s="9" t="s">
        <v>21</v>
      </c>
      <c r="F37" s="13"/>
      <c r="G37" s="196"/>
      <c r="H37" s="11"/>
      <c r="I37" s="193"/>
      <c r="J37" s="12"/>
      <c r="K37" s="47"/>
    </row>
    <row r="38" spans="1:11" ht="21" customHeight="1" x14ac:dyDescent="0.3">
      <c r="A38" s="189"/>
      <c r="B38" s="7"/>
      <c r="C38" s="8"/>
      <c r="D38" s="9"/>
      <c r="E38" s="9" t="s">
        <v>4</v>
      </c>
      <c r="F38" s="13"/>
      <c r="G38" s="196"/>
      <c r="H38" s="11"/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3" t="s">
        <v>14</v>
      </c>
      <c r="G39" s="196"/>
      <c r="H39" s="11" t="s">
        <v>88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3" t="s">
        <v>14</v>
      </c>
      <c r="G40" s="196"/>
      <c r="H40" s="11" t="s">
        <v>57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9"/>
      <c r="E41" s="9" t="s">
        <v>7</v>
      </c>
      <c r="F41" s="13" t="s">
        <v>14</v>
      </c>
      <c r="G41" s="196"/>
      <c r="H41" s="11" t="s">
        <v>25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174" t="s">
        <v>72</v>
      </c>
      <c r="F42" s="13" t="s">
        <v>14</v>
      </c>
      <c r="G42" s="211"/>
      <c r="H42" s="11" t="s">
        <v>68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172"/>
      <c r="F43" s="173"/>
      <c r="G43" s="170"/>
      <c r="H43" s="171"/>
      <c r="I43" s="26"/>
      <c r="J43" s="28"/>
      <c r="K43" s="53"/>
    </row>
    <row r="44" spans="1:11" ht="21" customHeight="1" x14ac:dyDescent="0.35">
      <c r="A44" s="188">
        <v>6</v>
      </c>
      <c r="B44" s="4">
        <v>45081</v>
      </c>
      <c r="C44" s="5" t="s">
        <v>35</v>
      </c>
      <c r="D44" s="46" t="s">
        <v>1474</v>
      </c>
      <c r="E44" s="9" t="s">
        <v>317</v>
      </c>
      <c r="F44" s="13"/>
      <c r="G44" s="205" t="s">
        <v>32</v>
      </c>
      <c r="H44" s="11"/>
      <c r="I44" s="203" t="s">
        <v>1382</v>
      </c>
      <c r="J44" s="17">
        <v>21913</v>
      </c>
      <c r="K44" s="50">
        <f>SUM(K36,J44)</f>
        <v>138761</v>
      </c>
    </row>
    <row r="45" spans="1:11" ht="21" customHeight="1" x14ac:dyDescent="0.3">
      <c r="A45" s="189"/>
      <c r="B45" s="7"/>
      <c r="C45" s="8"/>
      <c r="D45" s="46" t="s">
        <v>1143</v>
      </c>
      <c r="E45" s="9" t="s">
        <v>21</v>
      </c>
      <c r="F45" s="13"/>
      <c r="G45" s="196"/>
      <c r="H45" s="11"/>
      <c r="I45" s="193"/>
      <c r="J45" s="12"/>
      <c r="K45" s="47"/>
    </row>
    <row r="46" spans="1:11" ht="21" customHeight="1" x14ac:dyDescent="0.3">
      <c r="A46" s="189"/>
      <c r="B46" s="7"/>
      <c r="C46" s="8"/>
      <c r="D46" s="9"/>
      <c r="E46" s="9" t="s">
        <v>4</v>
      </c>
      <c r="F46" s="13" t="s">
        <v>14</v>
      </c>
      <c r="G46" s="196"/>
      <c r="H46" s="11" t="s">
        <v>101</v>
      </c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0" t="s">
        <v>12</v>
      </c>
      <c r="G47" s="196"/>
      <c r="H47" s="11" t="s">
        <v>16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3" t="s">
        <v>14</v>
      </c>
      <c r="G48" s="196"/>
      <c r="H48" s="11" t="s">
        <v>101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9"/>
      <c r="E49" s="9" t="s">
        <v>7</v>
      </c>
      <c r="F49" s="13" t="s">
        <v>14</v>
      </c>
      <c r="G49" s="196"/>
      <c r="H49" s="11" t="s">
        <v>93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174" t="s">
        <v>72</v>
      </c>
      <c r="F50" s="10" t="s">
        <v>12</v>
      </c>
      <c r="G50" s="211"/>
      <c r="H50" s="11" t="s">
        <v>68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172"/>
      <c r="F51" s="173"/>
      <c r="G51" s="170"/>
      <c r="H51" s="171"/>
      <c r="I51" s="26"/>
      <c r="J51" s="28"/>
      <c r="K51" s="53"/>
    </row>
    <row r="52" spans="1:11" ht="21" customHeight="1" x14ac:dyDescent="0.35">
      <c r="A52" s="188">
        <v>7</v>
      </c>
      <c r="B52" s="4">
        <v>45081</v>
      </c>
      <c r="C52" s="5" t="s">
        <v>23</v>
      </c>
      <c r="D52" s="46" t="s">
        <v>1475</v>
      </c>
      <c r="E52" s="9" t="s">
        <v>317</v>
      </c>
      <c r="F52" s="13"/>
      <c r="G52" s="205" t="s">
        <v>32</v>
      </c>
      <c r="H52" s="11"/>
      <c r="I52" s="203" t="s">
        <v>759</v>
      </c>
      <c r="J52" s="17">
        <v>31876</v>
      </c>
      <c r="K52" s="50">
        <f>SUM(K44,J52)</f>
        <v>170637</v>
      </c>
    </row>
    <row r="53" spans="1:11" ht="21" customHeight="1" x14ac:dyDescent="0.3">
      <c r="A53" s="189"/>
      <c r="B53" s="7"/>
      <c r="C53" s="8"/>
      <c r="D53" s="46" t="s">
        <v>1476</v>
      </c>
      <c r="E53" s="9" t="s">
        <v>21</v>
      </c>
      <c r="F53" s="10" t="s">
        <v>12</v>
      </c>
      <c r="G53" s="196"/>
      <c r="H53" s="11" t="s">
        <v>133</v>
      </c>
      <c r="I53" s="193"/>
      <c r="J53" s="12"/>
      <c r="K53" s="47"/>
    </row>
    <row r="54" spans="1:11" ht="21" customHeight="1" x14ac:dyDescent="0.3">
      <c r="A54" s="189"/>
      <c r="B54" s="7"/>
      <c r="C54" s="8"/>
      <c r="D54" s="9"/>
      <c r="E54" s="9" t="s">
        <v>4</v>
      </c>
      <c r="F54" s="13" t="s">
        <v>14</v>
      </c>
      <c r="G54" s="196"/>
      <c r="H54" s="11" t="s">
        <v>88</v>
      </c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0" t="s">
        <v>12</v>
      </c>
      <c r="G55" s="196"/>
      <c r="H55" s="11" t="s">
        <v>133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3" t="s">
        <v>14</v>
      </c>
      <c r="G56" s="196"/>
      <c r="H56" s="11" t="s">
        <v>65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9"/>
      <c r="E57" s="9" t="s">
        <v>7</v>
      </c>
      <c r="F57" s="13" t="s">
        <v>14</v>
      </c>
      <c r="G57" s="196"/>
      <c r="H57" s="11" t="s">
        <v>25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174" t="s">
        <v>72</v>
      </c>
      <c r="F58" s="13" t="s">
        <v>14</v>
      </c>
      <c r="G58" s="211"/>
      <c r="H58" s="11" t="s">
        <v>68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172"/>
      <c r="F59" s="173"/>
      <c r="G59" s="170"/>
      <c r="H59" s="171"/>
      <c r="I59" s="26"/>
      <c r="J59" s="28"/>
      <c r="K59" s="53"/>
    </row>
    <row r="60" spans="1:11" ht="21" customHeight="1" x14ac:dyDescent="0.35">
      <c r="A60" s="188">
        <v>8</v>
      </c>
      <c r="B60" s="4">
        <v>45082</v>
      </c>
      <c r="C60" s="5" t="s">
        <v>104</v>
      </c>
      <c r="D60" s="46" t="s">
        <v>1477</v>
      </c>
      <c r="E60" s="9" t="s">
        <v>317</v>
      </c>
      <c r="F60" s="13"/>
      <c r="G60" s="206" t="s">
        <v>38</v>
      </c>
      <c r="H60" s="11"/>
      <c r="I60" s="203" t="s">
        <v>1382</v>
      </c>
      <c r="J60" s="17">
        <v>12285</v>
      </c>
      <c r="K60" s="50">
        <f>SUM(K52,J60)</f>
        <v>182922</v>
      </c>
    </row>
    <row r="61" spans="1:11" ht="21" customHeight="1" x14ac:dyDescent="0.3">
      <c r="A61" s="189"/>
      <c r="B61" s="7"/>
      <c r="C61" s="8"/>
      <c r="D61" s="46" t="s">
        <v>1427</v>
      </c>
      <c r="E61" s="9" t="s">
        <v>21</v>
      </c>
      <c r="F61" s="10" t="s">
        <v>12</v>
      </c>
      <c r="G61" s="212"/>
      <c r="H61" s="11" t="s">
        <v>86</v>
      </c>
      <c r="I61" s="193"/>
      <c r="J61" s="12"/>
      <c r="K61" s="47"/>
    </row>
    <row r="62" spans="1:11" ht="21" customHeight="1" x14ac:dyDescent="0.3">
      <c r="A62" s="189"/>
      <c r="B62" s="7"/>
      <c r="C62" s="8"/>
      <c r="D62" s="9"/>
      <c r="E62" s="9" t="s">
        <v>4</v>
      </c>
      <c r="F62" s="13" t="s">
        <v>14</v>
      </c>
      <c r="G62" s="212"/>
      <c r="H62" s="11" t="s">
        <v>33</v>
      </c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0" t="s">
        <v>12</v>
      </c>
      <c r="G63" s="212"/>
      <c r="H63" s="11" t="s">
        <v>17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3" t="s">
        <v>14</v>
      </c>
      <c r="G64" s="212"/>
      <c r="H64" s="11" t="s">
        <v>101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9"/>
      <c r="E65" s="9" t="s">
        <v>7</v>
      </c>
      <c r="F65" s="10" t="s">
        <v>12</v>
      </c>
      <c r="G65" s="212"/>
      <c r="H65" s="11" t="s">
        <v>17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174" t="s">
        <v>72</v>
      </c>
      <c r="F66" s="13" t="s">
        <v>14</v>
      </c>
      <c r="G66" s="213"/>
      <c r="H66" s="11" t="s">
        <v>68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172"/>
      <c r="F67" s="173"/>
      <c r="G67" s="170"/>
      <c r="H67" s="171"/>
      <c r="I67" s="26"/>
      <c r="J67" s="28"/>
      <c r="K67" s="53"/>
    </row>
    <row r="68" spans="1:11" ht="21" customHeight="1" x14ac:dyDescent="0.35">
      <c r="A68" s="188">
        <v>9</v>
      </c>
      <c r="B68" s="4">
        <v>45082</v>
      </c>
      <c r="C68" s="5" t="s">
        <v>35</v>
      </c>
      <c r="D68" s="46" t="s">
        <v>1478</v>
      </c>
      <c r="E68" s="9" t="s">
        <v>317</v>
      </c>
      <c r="F68" s="13"/>
      <c r="G68" s="205" t="s">
        <v>32</v>
      </c>
      <c r="H68" s="11"/>
      <c r="I68" s="203" t="s">
        <v>1382</v>
      </c>
      <c r="J68" s="17">
        <v>43938</v>
      </c>
      <c r="K68" s="50">
        <f>SUM(K60,J68)</f>
        <v>226860</v>
      </c>
    </row>
    <row r="69" spans="1:11" ht="21" customHeight="1" x14ac:dyDescent="0.3">
      <c r="A69" s="189"/>
      <c r="B69" s="7"/>
      <c r="C69" s="8"/>
      <c r="D69" s="46" t="s">
        <v>773</v>
      </c>
      <c r="E69" s="9" t="s">
        <v>21</v>
      </c>
      <c r="F69" s="10"/>
      <c r="G69" s="196"/>
      <c r="H69" s="11"/>
      <c r="I69" s="193"/>
      <c r="J69" s="12"/>
      <c r="K69" s="47"/>
    </row>
    <row r="70" spans="1:11" ht="21" customHeight="1" x14ac:dyDescent="0.3">
      <c r="A70" s="189"/>
      <c r="B70" s="7"/>
      <c r="C70" s="8"/>
      <c r="D70" s="9"/>
      <c r="E70" s="9" t="s">
        <v>4</v>
      </c>
      <c r="F70" s="13"/>
      <c r="G70" s="196"/>
      <c r="H70" s="11"/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3" t="s">
        <v>14</v>
      </c>
      <c r="G71" s="196"/>
      <c r="H71" s="11" t="s">
        <v>144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3" t="s">
        <v>14</v>
      </c>
      <c r="G72" s="196"/>
      <c r="H72" s="11" t="s">
        <v>13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9"/>
      <c r="E73" s="9" t="s">
        <v>7</v>
      </c>
      <c r="F73" s="13" t="s">
        <v>14</v>
      </c>
      <c r="G73" s="196"/>
      <c r="H73" s="11" t="s">
        <v>55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174" t="s">
        <v>72</v>
      </c>
      <c r="F74" s="13" t="s">
        <v>14</v>
      </c>
      <c r="G74" s="211"/>
      <c r="H74" s="11" t="s">
        <v>68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172"/>
      <c r="F75" s="173"/>
      <c r="G75" s="170"/>
      <c r="H75" s="171"/>
      <c r="I75" s="26"/>
      <c r="J75" s="28"/>
      <c r="K75" s="53"/>
    </row>
    <row r="76" spans="1:11" ht="21" customHeight="1" x14ac:dyDescent="0.35">
      <c r="A76" s="188">
        <v>10</v>
      </c>
      <c r="B76" s="4">
        <v>45083</v>
      </c>
      <c r="C76" s="5" t="s">
        <v>35</v>
      </c>
      <c r="D76" s="46" t="s">
        <v>1479</v>
      </c>
      <c r="E76" s="9" t="s">
        <v>317</v>
      </c>
      <c r="F76" s="13"/>
      <c r="G76" s="202" t="s">
        <v>12</v>
      </c>
      <c r="H76" s="11"/>
      <c r="I76" s="203" t="s">
        <v>759</v>
      </c>
      <c r="J76" s="17">
        <v>1155</v>
      </c>
      <c r="K76" s="50">
        <f>SUM(K68,J76)</f>
        <v>228015</v>
      </c>
    </row>
    <row r="77" spans="1:11" ht="21" customHeight="1" x14ac:dyDescent="0.3">
      <c r="A77" s="189"/>
      <c r="B77" s="7"/>
      <c r="C77" s="8"/>
      <c r="D77" s="46" t="s">
        <v>1467</v>
      </c>
      <c r="E77" s="9" t="s">
        <v>21</v>
      </c>
      <c r="F77" s="10"/>
      <c r="G77" s="214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9"/>
      <c r="E78" s="9" t="s">
        <v>4</v>
      </c>
      <c r="F78" s="13"/>
      <c r="G78" s="214"/>
      <c r="H78" s="11"/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0" t="s">
        <v>12</v>
      </c>
      <c r="G79" s="214"/>
      <c r="H79" s="11" t="s">
        <v>17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0" t="s">
        <v>12</v>
      </c>
      <c r="G80" s="214"/>
      <c r="H80" s="11" t="s">
        <v>29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9"/>
      <c r="E81" s="9" t="s">
        <v>7</v>
      </c>
      <c r="F81" s="10" t="s">
        <v>12</v>
      </c>
      <c r="G81" s="214"/>
      <c r="H81" s="11" t="s">
        <v>33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174" t="s">
        <v>72</v>
      </c>
      <c r="F82" s="10" t="s">
        <v>12</v>
      </c>
      <c r="G82" s="214"/>
      <c r="H82" s="11" t="s">
        <v>68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172"/>
      <c r="F83" s="173"/>
      <c r="G83" s="170"/>
      <c r="H83" s="171"/>
      <c r="I83" s="26"/>
      <c r="J83" s="28"/>
      <c r="K83" s="53"/>
    </row>
    <row r="84" spans="1:11" ht="21" customHeight="1" x14ac:dyDescent="0.35">
      <c r="A84" s="188">
        <v>11</v>
      </c>
      <c r="B84" s="4">
        <v>45084</v>
      </c>
      <c r="C84" s="5" t="s">
        <v>104</v>
      </c>
      <c r="D84" s="46" t="s">
        <v>1480</v>
      </c>
      <c r="E84" s="9" t="s">
        <v>317</v>
      </c>
      <c r="F84" s="13"/>
      <c r="G84" s="202" t="s">
        <v>12</v>
      </c>
      <c r="H84" s="11"/>
      <c r="I84" s="203" t="s">
        <v>1382</v>
      </c>
      <c r="J84" s="17">
        <v>2965</v>
      </c>
      <c r="K84" s="50">
        <f>SUM(K76,J84)</f>
        <v>230980</v>
      </c>
    </row>
    <row r="85" spans="1:11" ht="21" customHeight="1" x14ac:dyDescent="0.3">
      <c r="A85" s="189"/>
      <c r="B85" s="7"/>
      <c r="C85" s="8"/>
      <c r="D85" s="46" t="s">
        <v>1481</v>
      </c>
      <c r="E85" s="9" t="s">
        <v>21</v>
      </c>
      <c r="F85" s="10"/>
      <c r="G85" s="214"/>
      <c r="H85" s="11"/>
      <c r="I85" s="193"/>
      <c r="J85" s="12"/>
      <c r="K85" s="47"/>
    </row>
    <row r="86" spans="1:11" ht="21" customHeight="1" x14ac:dyDescent="0.3">
      <c r="A86" s="189"/>
      <c r="B86" s="7"/>
      <c r="C86" s="8"/>
      <c r="D86" s="9"/>
      <c r="E86" s="9" t="s">
        <v>4</v>
      </c>
      <c r="F86" s="10" t="s">
        <v>12</v>
      </c>
      <c r="G86" s="214"/>
      <c r="H86" s="11" t="s">
        <v>17</v>
      </c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0" t="s">
        <v>12</v>
      </c>
      <c r="G87" s="214"/>
      <c r="H87" s="11" t="s">
        <v>63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0" t="s">
        <v>12</v>
      </c>
      <c r="G88" s="214"/>
      <c r="H88" s="11" t="s">
        <v>93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9"/>
      <c r="E89" s="9" t="s">
        <v>7</v>
      </c>
      <c r="F89" s="10" t="s">
        <v>12</v>
      </c>
      <c r="G89" s="214"/>
      <c r="H89" s="11" t="s">
        <v>88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174" t="s">
        <v>72</v>
      </c>
      <c r="F90" s="13" t="s">
        <v>14</v>
      </c>
      <c r="G90" s="214"/>
      <c r="H90" s="11" t="s">
        <v>68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172"/>
      <c r="F91" s="173"/>
      <c r="G91" s="170"/>
      <c r="H91" s="171"/>
      <c r="I91" s="26"/>
      <c r="J91" s="28"/>
      <c r="K91" s="53"/>
    </row>
    <row r="92" spans="1:11" ht="21" customHeight="1" x14ac:dyDescent="0.35">
      <c r="A92" s="188">
        <v>12</v>
      </c>
      <c r="B92" s="4">
        <v>45084</v>
      </c>
      <c r="C92" s="5" t="s">
        <v>35</v>
      </c>
      <c r="D92" s="46" t="s">
        <v>1482</v>
      </c>
      <c r="E92" s="9" t="s">
        <v>317</v>
      </c>
      <c r="F92" s="13"/>
      <c r="G92" s="202" t="s">
        <v>12</v>
      </c>
      <c r="H92" s="11"/>
      <c r="I92" s="203" t="s">
        <v>1382</v>
      </c>
      <c r="J92" s="17">
        <v>6761</v>
      </c>
      <c r="K92" s="50">
        <f>SUM(K84,J92)</f>
        <v>237741</v>
      </c>
    </row>
    <row r="93" spans="1:11" ht="21" customHeight="1" x14ac:dyDescent="0.3">
      <c r="A93" s="189"/>
      <c r="B93" s="7"/>
      <c r="C93" s="8"/>
      <c r="D93" s="46" t="s">
        <v>1483</v>
      </c>
      <c r="E93" s="9" t="s">
        <v>21</v>
      </c>
      <c r="F93" s="10"/>
      <c r="G93" s="214"/>
      <c r="H93" s="11"/>
      <c r="I93" s="193"/>
      <c r="J93" s="12"/>
      <c r="K93" s="47"/>
    </row>
    <row r="94" spans="1:11" ht="21" customHeight="1" x14ac:dyDescent="0.3">
      <c r="A94" s="189"/>
      <c r="B94" s="7"/>
      <c r="C94" s="8"/>
      <c r="D94" s="9"/>
      <c r="E94" s="9" t="s">
        <v>4</v>
      </c>
      <c r="F94" s="13" t="s">
        <v>14</v>
      </c>
      <c r="G94" s="214"/>
      <c r="H94" s="11" t="s">
        <v>29</v>
      </c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0" t="s">
        <v>12</v>
      </c>
      <c r="G95" s="214"/>
      <c r="H95" s="11" t="s">
        <v>33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3" t="s">
        <v>14</v>
      </c>
      <c r="G96" s="214"/>
      <c r="H96" s="11" t="s">
        <v>48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9"/>
      <c r="E97" s="9" t="s">
        <v>7</v>
      </c>
      <c r="F97" s="10" t="s">
        <v>12</v>
      </c>
      <c r="G97" s="214"/>
      <c r="H97" s="11" t="s">
        <v>33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174" t="s">
        <v>72</v>
      </c>
      <c r="F98" s="10" t="s">
        <v>12</v>
      </c>
      <c r="G98" s="214"/>
      <c r="H98" s="11" t="s">
        <v>55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172"/>
      <c r="F99" s="173"/>
      <c r="G99" s="170"/>
      <c r="H99" s="171"/>
      <c r="I99" s="26"/>
      <c r="J99" s="28"/>
      <c r="K99" s="53"/>
    </row>
    <row r="100" spans="1:11" ht="21" customHeight="1" x14ac:dyDescent="0.35">
      <c r="A100" s="188">
        <v>13</v>
      </c>
      <c r="B100" s="4">
        <v>45084</v>
      </c>
      <c r="C100" s="5" t="s">
        <v>23</v>
      </c>
      <c r="D100" s="46" t="s">
        <v>1484</v>
      </c>
      <c r="E100" s="9" t="s">
        <v>317</v>
      </c>
      <c r="F100" s="13"/>
      <c r="G100" s="205" t="s">
        <v>32</v>
      </c>
      <c r="H100" s="11"/>
      <c r="I100" s="203" t="s">
        <v>759</v>
      </c>
      <c r="J100" s="17">
        <v>44170</v>
      </c>
      <c r="K100" s="50">
        <f>SUM(K92,J100)</f>
        <v>281911</v>
      </c>
    </row>
    <row r="101" spans="1:11" ht="21" customHeight="1" x14ac:dyDescent="0.3">
      <c r="A101" s="189"/>
      <c r="B101" s="7"/>
      <c r="C101" s="8"/>
      <c r="D101" s="46" t="s">
        <v>1485</v>
      </c>
      <c r="E101" s="9" t="s">
        <v>21</v>
      </c>
      <c r="F101" s="13" t="s">
        <v>14</v>
      </c>
      <c r="G101" s="196"/>
      <c r="H101" s="11" t="s">
        <v>144</v>
      </c>
      <c r="I101" s="193"/>
      <c r="J101" s="12"/>
      <c r="K101" s="47"/>
    </row>
    <row r="102" spans="1:11" ht="21" customHeight="1" x14ac:dyDescent="0.3">
      <c r="A102" s="189"/>
      <c r="B102" s="7"/>
      <c r="C102" s="8"/>
      <c r="D102" s="9"/>
      <c r="E102" s="9" t="s">
        <v>4</v>
      </c>
      <c r="F102" s="13" t="s">
        <v>14</v>
      </c>
      <c r="G102" s="196"/>
      <c r="H102" s="11" t="s">
        <v>16</v>
      </c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3" t="s">
        <v>14</v>
      </c>
      <c r="G103" s="196"/>
      <c r="H103" s="11" t="s">
        <v>57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3" t="s">
        <v>14</v>
      </c>
      <c r="G104" s="196"/>
      <c r="H104" s="11" t="s">
        <v>101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9"/>
      <c r="E105" s="9" t="s">
        <v>7</v>
      </c>
      <c r="F105" s="10" t="s">
        <v>12</v>
      </c>
      <c r="G105" s="196"/>
      <c r="H105" s="11" t="s">
        <v>44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174" t="s">
        <v>72</v>
      </c>
      <c r="F106" s="13" t="s">
        <v>14</v>
      </c>
      <c r="G106" s="211"/>
      <c r="H106" s="11" t="s">
        <v>55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172"/>
      <c r="F107" s="173"/>
      <c r="G107" s="170"/>
      <c r="H107" s="171"/>
      <c r="I107" s="26"/>
      <c r="J107" s="28"/>
      <c r="K107" s="53"/>
    </row>
    <row r="108" spans="1:11" ht="21" customHeight="1" x14ac:dyDescent="0.35">
      <c r="A108" s="188">
        <v>14</v>
      </c>
      <c r="B108" s="4">
        <v>45085</v>
      </c>
      <c r="C108" s="5" t="s">
        <v>104</v>
      </c>
      <c r="D108" s="46" t="s">
        <v>1486</v>
      </c>
      <c r="E108" s="9" t="s">
        <v>317</v>
      </c>
      <c r="F108" s="13"/>
      <c r="G108" s="205" t="s">
        <v>32</v>
      </c>
      <c r="H108" s="11"/>
      <c r="I108" s="203" t="s">
        <v>759</v>
      </c>
      <c r="J108" s="17">
        <v>41420</v>
      </c>
      <c r="K108" s="50">
        <f>SUM(K100,J108)</f>
        <v>323331</v>
      </c>
    </row>
    <row r="109" spans="1:11" ht="21" customHeight="1" x14ac:dyDescent="0.3">
      <c r="A109" s="189"/>
      <c r="B109" s="7"/>
      <c r="C109" s="8"/>
      <c r="D109" s="46" t="s">
        <v>604</v>
      </c>
      <c r="E109" s="9" t="s">
        <v>21</v>
      </c>
      <c r="F109" s="13"/>
      <c r="G109" s="196"/>
      <c r="H109" s="11"/>
      <c r="I109" s="193"/>
      <c r="J109" s="12"/>
      <c r="K109" s="47"/>
    </row>
    <row r="110" spans="1:11" ht="21" customHeight="1" x14ac:dyDescent="0.3">
      <c r="A110" s="189"/>
      <c r="B110" s="7"/>
      <c r="C110" s="8"/>
      <c r="D110" s="9"/>
      <c r="E110" s="9" t="s">
        <v>4</v>
      </c>
      <c r="F110" s="13"/>
      <c r="G110" s="196"/>
      <c r="H110" s="11"/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3" t="s">
        <v>14</v>
      </c>
      <c r="G111" s="196"/>
      <c r="H111" s="11" t="s">
        <v>57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3" t="s">
        <v>14</v>
      </c>
      <c r="G112" s="196"/>
      <c r="H112" s="11" t="s">
        <v>29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9"/>
      <c r="E113" s="9" t="s">
        <v>7</v>
      </c>
      <c r="F113" s="13" t="s">
        <v>14</v>
      </c>
      <c r="G113" s="196"/>
      <c r="H113" s="11" t="s">
        <v>56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174" t="s">
        <v>72</v>
      </c>
      <c r="F114" s="13" t="s">
        <v>14</v>
      </c>
      <c r="G114" s="211"/>
      <c r="H114" s="11" t="s">
        <v>68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172"/>
      <c r="F115" s="173"/>
      <c r="G115" s="170"/>
      <c r="H115" s="171"/>
      <c r="I115" s="26"/>
      <c r="J115" s="28"/>
      <c r="K115" s="53"/>
    </row>
    <row r="116" spans="1:11" ht="21" customHeight="1" x14ac:dyDescent="0.35">
      <c r="A116" s="188">
        <v>15</v>
      </c>
      <c r="B116" s="4">
        <v>45085</v>
      </c>
      <c r="C116" s="5" t="s">
        <v>35</v>
      </c>
      <c r="D116" s="46" t="s">
        <v>1487</v>
      </c>
      <c r="E116" s="9" t="s">
        <v>317</v>
      </c>
      <c r="F116" s="13"/>
      <c r="G116" s="205" t="s">
        <v>32</v>
      </c>
      <c r="H116" s="11"/>
      <c r="I116" s="203" t="s">
        <v>759</v>
      </c>
      <c r="J116" s="17">
        <v>42566</v>
      </c>
      <c r="K116" s="50">
        <f>SUM(K108,J116)</f>
        <v>365897</v>
      </c>
    </row>
    <row r="117" spans="1:11" ht="21" customHeight="1" x14ac:dyDescent="0.3">
      <c r="A117" s="189"/>
      <c r="B117" s="7"/>
      <c r="C117" s="8"/>
      <c r="D117" s="46" t="s">
        <v>1488</v>
      </c>
      <c r="E117" s="9" t="s">
        <v>21</v>
      </c>
      <c r="F117" s="13"/>
      <c r="G117" s="196"/>
      <c r="H117" s="11"/>
      <c r="I117" s="193"/>
      <c r="J117" s="12"/>
      <c r="K117" s="47"/>
    </row>
    <row r="118" spans="1:11" ht="21" customHeight="1" x14ac:dyDescent="0.3">
      <c r="A118" s="189"/>
      <c r="B118" s="7"/>
      <c r="C118" s="8"/>
      <c r="D118" s="9"/>
      <c r="E118" s="9" t="s">
        <v>4</v>
      </c>
      <c r="F118" s="13"/>
      <c r="G118" s="196"/>
      <c r="H118" s="11"/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3" t="s">
        <v>14</v>
      </c>
      <c r="G119" s="196"/>
      <c r="H119" s="11" t="s">
        <v>57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3" t="s">
        <v>14</v>
      </c>
      <c r="G120" s="196"/>
      <c r="H120" s="11" t="s">
        <v>86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9"/>
      <c r="E121" s="9" t="s">
        <v>7</v>
      </c>
      <c r="F121" s="13" t="s">
        <v>14</v>
      </c>
      <c r="G121" s="196"/>
      <c r="H121" s="11" t="s">
        <v>33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174" t="s">
        <v>72</v>
      </c>
      <c r="F122" s="13" t="s">
        <v>14</v>
      </c>
      <c r="G122" s="211"/>
      <c r="H122" s="11" t="s">
        <v>68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172"/>
      <c r="F123" s="173"/>
      <c r="G123" s="170"/>
      <c r="H123" s="171"/>
      <c r="I123" s="26"/>
      <c r="J123" s="28"/>
      <c r="K123" s="53"/>
    </row>
    <row r="124" spans="1:11" ht="21" customHeight="1" x14ac:dyDescent="0.35">
      <c r="A124" s="188">
        <v>16</v>
      </c>
      <c r="B124" s="4">
        <v>45088</v>
      </c>
      <c r="C124" s="5" t="s">
        <v>20</v>
      </c>
      <c r="D124" s="46" t="s">
        <v>1489</v>
      </c>
      <c r="E124" s="9" t="s">
        <v>317</v>
      </c>
      <c r="F124" s="13" t="s">
        <v>14</v>
      </c>
      <c r="G124" s="205" t="s">
        <v>32</v>
      </c>
      <c r="H124" s="11" t="s">
        <v>44</v>
      </c>
      <c r="I124" s="203" t="s">
        <v>759</v>
      </c>
      <c r="J124" s="17">
        <v>34508</v>
      </c>
      <c r="K124" s="50">
        <f>SUM(K116,J124)</f>
        <v>400405</v>
      </c>
    </row>
    <row r="125" spans="1:11" ht="21" customHeight="1" x14ac:dyDescent="0.3">
      <c r="A125" s="189"/>
      <c r="B125" s="7"/>
      <c r="C125" s="8"/>
      <c r="D125" s="46" t="s">
        <v>1490</v>
      </c>
      <c r="E125" s="9" t="s">
        <v>21</v>
      </c>
      <c r="F125" s="13" t="s">
        <v>14</v>
      </c>
      <c r="G125" s="196"/>
      <c r="H125" s="11" t="s">
        <v>47</v>
      </c>
      <c r="I125" s="193"/>
      <c r="J125" s="12"/>
      <c r="K125" s="47"/>
    </row>
    <row r="126" spans="1:11" ht="21" customHeight="1" x14ac:dyDescent="0.3">
      <c r="A126" s="189"/>
      <c r="B126" s="7"/>
      <c r="C126" s="8"/>
      <c r="D126" s="9"/>
      <c r="E126" s="9" t="s">
        <v>4</v>
      </c>
      <c r="F126" s="13" t="s">
        <v>14</v>
      </c>
      <c r="G126" s="196"/>
      <c r="H126" s="11" t="s">
        <v>33</v>
      </c>
      <c r="I126" s="193"/>
      <c r="J126" s="12"/>
      <c r="K126" s="47"/>
    </row>
    <row r="127" spans="1:11" ht="21" customHeight="1" x14ac:dyDescent="0.3">
      <c r="A127" s="189"/>
      <c r="B127" s="7"/>
      <c r="C127" s="8"/>
      <c r="D127" s="9"/>
      <c r="E127" s="9" t="s">
        <v>5</v>
      </c>
      <c r="F127" s="13" t="s">
        <v>14</v>
      </c>
      <c r="G127" s="196"/>
      <c r="H127" s="11" t="s">
        <v>48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0" t="s">
        <v>12</v>
      </c>
      <c r="G128" s="196"/>
      <c r="H128" s="11" t="s">
        <v>33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9"/>
      <c r="E129" s="9" t="s">
        <v>7</v>
      </c>
      <c r="F129" s="10" t="s">
        <v>12</v>
      </c>
      <c r="G129" s="196"/>
      <c r="H129" s="11" t="s">
        <v>45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174" t="s">
        <v>72</v>
      </c>
      <c r="F130" s="13" t="s">
        <v>14</v>
      </c>
      <c r="G130" s="211"/>
      <c r="H130" s="11" t="s">
        <v>55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172"/>
      <c r="F131" s="173"/>
      <c r="G131" s="170"/>
      <c r="H131" s="171"/>
      <c r="I131" s="26"/>
      <c r="J131" s="28"/>
      <c r="K131" s="53"/>
    </row>
    <row r="132" spans="1:11" ht="21" customHeight="1" x14ac:dyDescent="0.35">
      <c r="A132" s="188">
        <v>17</v>
      </c>
      <c r="B132" s="4">
        <v>45089</v>
      </c>
      <c r="C132" s="5" t="s">
        <v>104</v>
      </c>
      <c r="D132" s="46" t="s">
        <v>1491</v>
      </c>
      <c r="E132" s="9" t="s">
        <v>317</v>
      </c>
      <c r="F132" s="13"/>
      <c r="G132" s="205" t="s">
        <v>32</v>
      </c>
      <c r="H132" s="11"/>
      <c r="I132" s="203" t="s">
        <v>1382</v>
      </c>
      <c r="J132" s="17">
        <v>31538</v>
      </c>
      <c r="K132" s="50">
        <f>SUM(K124,J132)</f>
        <v>431943</v>
      </c>
    </row>
    <row r="133" spans="1:11" ht="21" customHeight="1" x14ac:dyDescent="0.3">
      <c r="A133" s="189"/>
      <c r="B133" s="7"/>
      <c r="C133" s="8"/>
      <c r="D133" s="46" t="s">
        <v>604</v>
      </c>
      <c r="E133" s="9" t="s">
        <v>21</v>
      </c>
      <c r="F133" s="13"/>
      <c r="G133" s="196"/>
      <c r="H133" s="11"/>
      <c r="I133" s="193"/>
      <c r="J133" s="12"/>
      <c r="K133" s="47"/>
    </row>
    <row r="134" spans="1:11" ht="21" customHeight="1" x14ac:dyDescent="0.3">
      <c r="A134" s="189"/>
      <c r="B134" s="7"/>
      <c r="C134" s="8"/>
      <c r="D134" s="9"/>
      <c r="E134" s="9" t="s">
        <v>4</v>
      </c>
      <c r="F134" s="13" t="s">
        <v>14</v>
      </c>
      <c r="G134" s="196"/>
      <c r="H134" s="11" t="s">
        <v>48</v>
      </c>
      <c r="I134" s="193"/>
      <c r="J134" s="12"/>
      <c r="K134" s="47"/>
    </row>
    <row r="135" spans="1:11" ht="21" customHeight="1" x14ac:dyDescent="0.3">
      <c r="A135" s="189"/>
      <c r="B135" s="7"/>
      <c r="C135" s="8"/>
      <c r="D135" s="9"/>
      <c r="E135" s="9" t="s">
        <v>5</v>
      </c>
      <c r="F135" s="13" t="s">
        <v>14</v>
      </c>
      <c r="G135" s="196"/>
      <c r="H135" s="11" t="s">
        <v>63</v>
      </c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6</v>
      </c>
      <c r="F136" s="10" t="s">
        <v>12</v>
      </c>
      <c r="G136" s="196"/>
      <c r="H136" s="11" t="s">
        <v>29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9"/>
      <c r="E137" s="9" t="s">
        <v>7</v>
      </c>
      <c r="F137" s="13" t="s">
        <v>14</v>
      </c>
      <c r="G137" s="196"/>
      <c r="H137" s="11" t="s">
        <v>56</v>
      </c>
      <c r="I137" s="193"/>
      <c r="J137" s="12"/>
      <c r="K137" s="47"/>
    </row>
    <row r="138" spans="1:11" ht="21" customHeight="1" thickBot="1" x14ac:dyDescent="0.35">
      <c r="A138" s="201"/>
      <c r="B138" s="34"/>
      <c r="C138" s="19"/>
      <c r="D138" s="20"/>
      <c r="E138" s="174" t="s">
        <v>72</v>
      </c>
      <c r="F138" s="13" t="s">
        <v>14</v>
      </c>
      <c r="G138" s="211"/>
      <c r="H138" s="11" t="s">
        <v>55</v>
      </c>
      <c r="I138" s="204"/>
      <c r="J138" s="23"/>
      <c r="K138" s="51"/>
    </row>
    <row r="139" spans="1:11" ht="21" customHeight="1" thickTop="1" x14ac:dyDescent="0.3">
      <c r="A139" s="52"/>
      <c r="B139" s="40"/>
      <c r="C139" s="25"/>
      <c r="D139" s="26"/>
      <c r="E139" s="172"/>
      <c r="F139" s="173"/>
      <c r="G139" s="170"/>
      <c r="H139" s="171"/>
      <c r="I139" s="26"/>
      <c r="J139" s="28"/>
      <c r="K139" s="53"/>
    </row>
    <row r="140" spans="1:11" ht="21" customHeight="1" x14ac:dyDescent="0.35">
      <c r="A140" s="188">
        <v>18</v>
      </c>
      <c r="B140" s="4">
        <v>45089</v>
      </c>
      <c r="C140" s="5" t="s">
        <v>35</v>
      </c>
      <c r="D140" s="46" t="s">
        <v>1492</v>
      </c>
      <c r="E140" s="9" t="s">
        <v>317</v>
      </c>
      <c r="F140" s="13"/>
      <c r="G140" s="202" t="s">
        <v>12</v>
      </c>
      <c r="H140" s="11"/>
      <c r="I140" s="203" t="s">
        <v>759</v>
      </c>
      <c r="J140" s="17">
        <v>1013</v>
      </c>
      <c r="K140" s="50">
        <f>SUM(K132,J140)</f>
        <v>432956</v>
      </c>
    </row>
    <row r="141" spans="1:11" ht="21" customHeight="1" x14ac:dyDescent="0.3">
      <c r="A141" s="189"/>
      <c r="B141" s="7"/>
      <c r="C141" s="8"/>
      <c r="D141" s="46" t="s">
        <v>1493</v>
      </c>
      <c r="E141" s="9" t="s">
        <v>21</v>
      </c>
      <c r="F141" s="13"/>
      <c r="G141" s="214"/>
      <c r="H141" s="11"/>
      <c r="I141" s="193"/>
      <c r="J141" s="12"/>
      <c r="K141" s="47"/>
    </row>
    <row r="142" spans="1:11" ht="21" customHeight="1" x14ac:dyDescent="0.3">
      <c r="A142" s="189"/>
      <c r="B142" s="7"/>
      <c r="C142" s="8"/>
      <c r="D142" s="9"/>
      <c r="E142" s="9" t="s">
        <v>4</v>
      </c>
      <c r="F142" s="13"/>
      <c r="G142" s="214"/>
      <c r="H142" s="11"/>
      <c r="I142" s="193"/>
      <c r="J142" s="12"/>
      <c r="K142" s="47"/>
    </row>
    <row r="143" spans="1:11" ht="21" customHeight="1" x14ac:dyDescent="0.3">
      <c r="A143" s="189"/>
      <c r="B143" s="7"/>
      <c r="C143" s="8"/>
      <c r="D143" s="9"/>
      <c r="E143" s="9" t="s">
        <v>5</v>
      </c>
      <c r="F143" s="10" t="s">
        <v>12</v>
      </c>
      <c r="G143" s="214"/>
      <c r="H143" s="11" t="s">
        <v>17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6</v>
      </c>
      <c r="F144" s="10" t="s">
        <v>12</v>
      </c>
      <c r="G144" s="214"/>
      <c r="H144" s="11" t="s">
        <v>48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9"/>
      <c r="E145" s="9" t="s">
        <v>7</v>
      </c>
      <c r="F145" s="10" t="s">
        <v>12</v>
      </c>
      <c r="G145" s="214"/>
      <c r="H145" s="11" t="s">
        <v>101</v>
      </c>
      <c r="I145" s="193"/>
      <c r="J145" s="12"/>
      <c r="K145" s="47"/>
    </row>
    <row r="146" spans="1:11" ht="21" customHeight="1" thickBot="1" x14ac:dyDescent="0.35">
      <c r="A146" s="201"/>
      <c r="B146" s="34"/>
      <c r="C146" s="19"/>
      <c r="D146" s="20"/>
      <c r="E146" s="174" t="s">
        <v>72</v>
      </c>
      <c r="F146" s="10" t="s">
        <v>12</v>
      </c>
      <c r="G146" s="214"/>
      <c r="H146" s="11" t="s">
        <v>68</v>
      </c>
      <c r="I146" s="204"/>
      <c r="J146" s="23"/>
      <c r="K146" s="51"/>
    </row>
    <row r="147" spans="1:11" ht="21" customHeight="1" thickTop="1" x14ac:dyDescent="0.3">
      <c r="A147" s="52"/>
      <c r="B147" s="40"/>
      <c r="C147" s="25"/>
      <c r="D147" s="26"/>
      <c r="E147" s="172"/>
      <c r="F147" s="173"/>
      <c r="G147" s="170"/>
      <c r="H147" s="171"/>
      <c r="I147" s="26"/>
      <c r="J147" s="28"/>
      <c r="K147" s="53"/>
    </row>
    <row r="148" spans="1:11" ht="21" customHeight="1" x14ac:dyDescent="0.35">
      <c r="A148" s="188">
        <v>19</v>
      </c>
      <c r="B148" s="4">
        <v>45090</v>
      </c>
      <c r="C148" s="5" t="s">
        <v>104</v>
      </c>
      <c r="D148" s="46" t="s">
        <v>1494</v>
      </c>
      <c r="E148" s="9" t="s">
        <v>317</v>
      </c>
      <c r="F148" s="13"/>
      <c r="G148" s="206" t="s">
        <v>38</v>
      </c>
      <c r="H148" s="11"/>
      <c r="I148" s="203" t="s">
        <v>1496</v>
      </c>
      <c r="J148" s="17">
        <v>9785</v>
      </c>
      <c r="K148" s="50">
        <f>SUM(K140,J148)</f>
        <v>442741</v>
      </c>
    </row>
    <row r="149" spans="1:11" ht="21" customHeight="1" x14ac:dyDescent="0.3">
      <c r="A149" s="189"/>
      <c r="B149" s="7"/>
      <c r="C149" s="8"/>
      <c r="D149" s="46" t="s">
        <v>1495</v>
      </c>
      <c r="E149" s="9" t="s">
        <v>21</v>
      </c>
      <c r="F149" s="13"/>
      <c r="G149" s="212"/>
      <c r="H149" s="11"/>
      <c r="I149" s="193"/>
      <c r="J149" s="12"/>
      <c r="K149" s="47"/>
    </row>
    <row r="150" spans="1:11" ht="21" customHeight="1" x14ac:dyDescent="0.3">
      <c r="A150" s="189"/>
      <c r="B150" s="7"/>
      <c r="C150" s="8"/>
      <c r="D150" s="9"/>
      <c r="E150" s="9" t="s">
        <v>4</v>
      </c>
      <c r="F150" s="10" t="s">
        <v>12</v>
      </c>
      <c r="G150" s="212"/>
      <c r="H150" s="11" t="s">
        <v>47</v>
      </c>
      <c r="I150" s="193"/>
      <c r="J150" s="12"/>
      <c r="K150" s="47"/>
    </row>
    <row r="151" spans="1:11" ht="21" customHeight="1" x14ac:dyDescent="0.3">
      <c r="A151" s="189"/>
      <c r="B151" s="7"/>
      <c r="C151" s="8"/>
      <c r="D151" s="9"/>
      <c r="E151" s="9" t="s">
        <v>5</v>
      </c>
      <c r="F151" s="13" t="s">
        <v>14</v>
      </c>
      <c r="G151" s="212"/>
      <c r="H151" s="11" t="s">
        <v>93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6</v>
      </c>
      <c r="F152" s="13" t="s">
        <v>14</v>
      </c>
      <c r="G152" s="212"/>
      <c r="H152" s="11" t="s">
        <v>56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9"/>
      <c r="E153" s="9" t="s">
        <v>7</v>
      </c>
      <c r="F153" s="10" t="s">
        <v>12</v>
      </c>
      <c r="G153" s="212"/>
      <c r="H153" s="11" t="s">
        <v>93</v>
      </c>
      <c r="I153" s="193"/>
      <c r="J153" s="12"/>
      <c r="K153" s="47"/>
    </row>
    <row r="154" spans="1:11" ht="21" customHeight="1" thickBot="1" x14ac:dyDescent="0.35">
      <c r="A154" s="201"/>
      <c r="B154" s="34"/>
      <c r="C154" s="19"/>
      <c r="D154" s="20"/>
      <c r="E154" s="174" t="s">
        <v>72</v>
      </c>
      <c r="F154" s="10" t="s">
        <v>12</v>
      </c>
      <c r="G154" s="213"/>
      <c r="H154" s="11" t="s">
        <v>55</v>
      </c>
      <c r="I154" s="204"/>
      <c r="J154" s="23"/>
      <c r="K154" s="51"/>
    </row>
    <row r="155" spans="1:11" ht="21" customHeight="1" thickTop="1" x14ac:dyDescent="0.3">
      <c r="A155" s="52"/>
      <c r="B155" s="40"/>
      <c r="C155" s="25"/>
      <c r="D155" s="26"/>
      <c r="E155" s="172"/>
      <c r="F155" s="173"/>
      <c r="G155" s="170"/>
      <c r="H155" s="171"/>
      <c r="I155" s="26"/>
      <c r="J155" s="28"/>
      <c r="K155" s="53"/>
    </row>
    <row r="156" spans="1:11" ht="21" customHeight="1" x14ac:dyDescent="0.35">
      <c r="A156" s="188">
        <v>20</v>
      </c>
      <c r="B156" s="4">
        <v>45090</v>
      </c>
      <c r="C156" s="5" t="s">
        <v>35</v>
      </c>
      <c r="D156" s="46" t="s">
        <v>1497</v>
      </c>
      <c r="E156" s="9" t="s">
        <v>317</v>
      </c>
      <c r="F156" s="13"/>
      <c r="G156" s="206" t="s">
        <v>38</v>
      </c>
      <c r="H156" s="11"/>
      <c r="I156" s="203" t="s">
        <v>759</v>
      </c>
      <c r="J156" s="17">
        <v>11464</v>
      </c>
      <c r="K156" s="50">
        <f>SUM(K148,J156)</f>
        <v>454205</v>
      </c>
    </row>
    <row r="157" spans="1:11" ht="21" customHeight="1" x14ac:dyDescent="0.3">
      <c r="A157" s="189"/>
      <c r="B157" s="7"/>
      <c r="C157" s="8"/>
      <c r="D157" s="46" t="s">
        <v>1498</v>
      </c>
      <c r="E157" s="9" t="s">
        <v>21</v>
      </c>
      <c r="F157" s="10" t="s">
        <v>12</v>
      </c>
      <c r="G157" s="212"/>
      <c r="H157" s="11" t="s">
        <v>144</v>
      </c>
      <c r="I157" s="193"/>
      <c r="J157" s="12"/>
      <c r="K157" s="47"/>
    </row>
    <row r="158" spans="1:11" ht="21" customHeight="1" x14ac:dyDescent="0.3">
      <c r="A158" s="189"/>
      <c r="B158" s="7"/>
      <c r="C158" s="8"/>
      <c r="D158" s="9"/>
      <c r="E158" s="9" t="s">
        <v>4</v>
      </c>
      <c r="F158" s="10" t="s">
        <v>12</v>
      </c>
      <c r="G158" s="212"/>
      <c r="H158" s="11" t="s">
        <v>13</v>
      </c>
      <c r="I158" s="193"/>
      <c r="J158" s="12"/>
      <c r="K158" s="47"/>
    </row>
    <row r="159" spans="1:11" ht="21" customHeight="1" x14ac:dyDescent="0.3">
      <c r="A159" s="189"/>
      <c r="B159" s="7"/>
      <c r="C159" s="8"/>
      <c r="D159" s="9"/>
      <c r="E159" s="9" t="s">
        <v>5</v>
      </c>
      <c r="F159" s="13" t="s">
        <v>14</v>
      </c>
      <c r="G159" s="212"/>
      <c r="H159" s="11" t="s">
        <v>142</v>
      </c>
      <c r="I159" s="193"/>
      <c r="J159" s="12"/>
      <c r="K159" s="47"/>
    </row>
    <row r="160" spans="1:11" ht="21" customHeight="1" x14ac:dyDescent="0.3">
      <c r="A160" s="189"/>
      <c r="B160" s="7"/>
      <c r="C160" s="8"/>
      <c r="D160" s="9"/>
      <c r="E160" s="9" t="s">
        <v>6</v>
      </c>
      <c r="F160" s="10" t="s">
        <v>12</v>
      </c>
      <c r="G160" s="212"/>
      <c r="H160" s="11" t="s">
        <v>13</v>
      </c>
      <c r="I160" s="193"/>
      <c r="J160" s="12"/>
      <c r="K160" s="47"/>
    </row>
    <row r="161" spans="1:11" ht="21" customHeight="1" x14ac:dyDescent="0.3">
      <c r="A161" s="189"/>
      <c r="B161" s="7"/>
      <c r="C161" s="8"/>
      <c r="D161" s="9"/>
      <c r="E161" s="9" t="s">
        <v>7</v>
      </c>
      <c r="F161" s="13" t="s">
        <v>14</v>
      </c>
      <c r="G161" s="212"/>
      <c r="H161" s="11" t="s">
        <v>142</v>
      </c>
      <c r="I161" s="193"/>
      <c r="J161" s="12"/>
      <c r="K161" s="47"/>
    </row>
    <row r="162" spans="1:11" ht="21" customHeight="1" thickBot="1" x14ac:dyDescent="0.35">
      <c r="A162" s="201"/>
      <c r="B162" s="34"/>
      <c r="C162" s="19"/>
      <c r="D162" s="20"/>
      <c r="E162" s="174" t="s">
        <v>72</v>
      </c>
      <c r="F162" s="13" t="s">
        <v>14</v>
      </c>
      <c r="G162" s="213"/>
      <c r="H162" s="11" t="s">
        <v>68</v>
      </c>
      <c r="I162" s="204"/>
      <c r="J162" s="23"/>
      <c r="K162" s="51"/>
    </row>
    <row r="163" spans="1:11" ht="21" customHeight="1" thickTop="1" x14ac:dyDescent="0.3">
      <c r="A163" s="52"/>
      <c r="B163" s="40"/>
      <c r="C163" s="25"/>
      <c r="D163" s="26"/>
      <c r="E163" s="172"/>
      <c r="F163" s="173"/>
      <c r="G163" s="170"/>
      <c r="H163" s="171"/>
      <c r="I163" s="26"/>
      <c r="J163" s="28"/>
      <c r="K163" s="53"/>
    </row>
    <row r="164" spans="1:11" ht="21" customHeight="1" x14ac:dyDescent="0.35">
      <c r="A164" s="188">
        <v>21</v>
      </c>
      <c r="B164" s="4">
        <v>45091</v>
      </c>
      <c r="C164" s="5" t="s">
        <v>104</v>
      </c>
      <c r="D164" s="46" t="s">
        <v>1500</v>
      </c>
      <c r="E164" s="9" t="s">
        <v>317</v>
      </c>
      <c r="F164" s="13"/>
      <c r="G164" s="205" t="s">
        <v>32</v>
      </c>
      <c r="H164" s="11"/>
      <c r="I164" s="203" t="s">
        <v>1499</v>
      </c>
      <c r="J164" s="17">
        <v>31247</v>
      </c>
      <c r="K164" s="50">
        <f>SUM(K156,J164)</f>
        <v>485452</v>
      </c>
    </row>
    <row r="165" spans="1:11" ht="21" customHeight="1" x14ac:dyDescent="0.3">
      <c r="A165" s="189"/>
      <c r="B165" s="7"/>
      <c r="C165" s="8"/>
      <c r="D165" s="46" t="s">
        <v>969</v>
      </c>
      <c r="E165" s="9" t="s">
        <v>21</v>
      </c>
      <c r="F165" s="10" t="s">
        <v>12</v>
      </c>
      <c r="G165" s="196"/>
      <c r="H165" s="11" t="s">
        <v>26</v>
      </c>
      <c r="I165" s="193"/>
      <c r="J165" s="12"/>
      <c r="K165" s="47"/>
    </row>
    <row r="166" spans="1:11" ht="21" customHeight="1" x14ac:dyDescent="0.3">
      <c r="A166" s="189"/>
      <c r="B166" s="7"/>
      <c r="C166" s="8"/>
      <c r="D166" s="9"/>
      <c r="E166" s="9" t="s">
        <v>4</v>
      </c>
      <c r="F166" s="13" t="s">
        <v>14</v>
      </c>
      <c r="G166" s="196"/>
      <c r="H166" s="11" t="s">
        <v>135</v>
      </c>
      <c r="I166" s="193"/>
      <c r="J166" s="12"/>
      <c r="K166" s="47"/>
    </row>
    <row r="167" spans="1:11" ht="21" customHeight="1" x14ac:dyDescent="0.3">
      <c r="A167" s="189"/>
      <c r="B167" s="7"/>
      <c r="C167" s="8"/>
      <c r="D167" s="9"/>
      <c r="E167" s="9" t="s">
        <v>5</v>
      </c>
      <c r="F167" s="13" t="s">
        <v>14</v>
      </c>
      <c r="G167" s="196"/>
      <c r="H167" s="11" t="s">
        <v>27</v>
      </c>
      <c r="I167" s="193"/>
      <c r="J167" s="12"/>
      <c r="K167" s="47"/>
    </row>
    <row r="168" spans="1:11" ht="21" customHeight="1" x14ac:dyDescent="0.3">
      <c r="A168" s="189"/>
      <c r="B168" s="7"/>
      <c r="C168" s="8"/>
      <c r="D168" s="9"/>
      <c r="E168" s="9" t="s">
        <v>6</v>
      </c>
      <c r="F168" s="10" t="s">
        <v>12</v>
      </c>
      <c r="G168" s="196"/>
      <c r="H168" s="11" t="s">
        <v>135</v>
      </c>
      <c r="I168" s="193"/>
      <c r="J168" s="12"/>
      <c r="K168" s="47"/>
    </row>
    <row r="169" spans="1:11" ht="21" customHeight="1" x14ac:dyDescent="0.3">
      <c r="A169" s="189"/>
      <c r="B169" s="7"/>
      <c r="C169" s="8"/>
      <c r="D169" s="9"/>
      <c r="E169" s="9" t="s">
        <v>7</v>
      </c>
      <c r="F169" s="13" t="s">
        <v>14</v>
      </c>
      <c r="G169" s="196"/>
      <c r="H169" s="11" t="s">
        <v>27</v>
      </c>
      <c r="I169" s="193"/>
      <c r="J169" s="12"/>
      <c r="K169" s="47"/>
    </row>
    <row r="170" spans="1:11" ht="21" customHeight="1" thickBot="1" x14ac:dyDescent="0.35">
      <c r="A170" s="201"/>
      <c r="B170" s="34"/>
      <c r="C170" s="19"/>
      <c r="D170" s="20"/>
      <c r="E170" s="174" t="s">
        <v>72</v>
      </c>
      <c r="F170" s="13" t="s">
        <v>14</v>
      </c>
      <c r="G170" s="211"/>
      <c r="H170" s="11" t="s">
        <v>55</v>
      </c>
      <c r="I170" s="204"/>
      <c r="J170" s="23"/>
      <c r="K170" s="51"/>
    </row>
    <row r="171" spans="1:11" ht="21" customHeight="1" thickTop="1" x14ac:dyDescent="0.3">
      <c r="A171" s="52"/>
      <c r="B171" s="40"/>
      <c r="C171" s="25"/>
      <c r="D171" s="26"/>
      <c r="E171" s="172"/>
      <c r="F171" s="173"/>
      <c r="G171" s="170"/>
      <c r="H171" s="171"/>
      <c r="I171" s="26"/>
      <c r="J171" s="28"/>
      <c r="K171" s="53"/>
    </row>
    <row r="172" spans="1:11" ht="21" customHeight="1" x14ac:dyDescent="0.35">
      <c r="A172" s="188">
        <v>22</v>
      </c>
      <c r="B172" s="4">
        <v>45091</v>
      </c>
      <c r="C172" s="5" t="s">
        <v>23</v>
      </c>
      <c r="D172" s="46" t="s">
        <v>1501</v>
      </c>
      <c r="E172" s="9" t="s">
        <v>317</v>
      </c>
      <c r="F172" s="10" t="s">
        <v>12</v>
      </c>
      <c r="G172" s="205" t="s">
        <v>32</v>
      </c>
      <c r="H172" s="11" t="s">
        <v>52</v>
      </c>
      <c r="I172" s="203" t="s">
        <v>1499</v>
      </c>
      <c r="J172" s="17">
        <v>22403</v>
      </c>
      <c r="K172" s="50">
        <f>SUM(K164,J172)</f>
        <v>507855</v>
      </c>
    </row>
    <row r="173" spans="1:11" ht="21" customHeight="1" x14ac:dyDescent="0.3">
      <c r="A173" s="189"/>
      <c r="B173" s="7"/>
      <c r="C173" s="8"/>
      <c r="D173" s="46" t="s">
        <v>1502</v>
      </c>
      <c r="E173" s="9" t="s">
        <v>21</v>
      </c>
      <c r="F173" s="13" t="s">
        <v>14</v>
      </c>
      <c r="G173" s="196"/>
      <c r="H173" s="11" t="s">
        <v>47</v>
      </c>
      <c r="I173" s="193"/>
      <c r="J173" s="12"/>
      <c r="K173" s="47"/>
    </row>
    <row r="174" spans="1:11" ht="21" customHeight="1" x14ac:dyDescent="0.3">
      <c r="A174" s="189"/>
      <c r="B174" s="7"/>
      <c r="C174" s="8"/>
      <c r="D174" s="9"/>
      <c r="E174" s="9" t="s">
        <v>4</v>
      </c>
      <c r="F174" s="13" t="s">
        <v>14</v>
      </c>
      <c r="G174" s="196"/>
      <c r="H174" s="11" t="s">
        <v>48</v>
      </c>
      <c r="I174" s="193"/>
      <c r="J174" s="12"/>
      <c r="K174" s="47"/>
    </row>
    <row r="175" spans="1:11" ht="21" customHeight="1" x14ac:dyDescent="0.3">
      <c r="A175" s="189"/>
      <c r="B175" s="7"/>
      <c r="C175" s="8"/>
      <c r="D175" s="9"/>
      <c r="E175" s="9" t="s">
        <v>5</v>
      </c>
      <c r="F175" s="13" t="s">
        <v>14</v>
      </c>
      <c r="G175" s="196"/>
      <c r="H175" s="11" t="s">
        <v>52</v>
      </c>
      <c r="I175" s="193"/>
      <c r="J175" s="12"/>
      <c r="K175" s="47"/>
    </row>
    <row r="176" spans="1:11" ht="21" customHeight="1" x14ac:dyDescent="0.3">
      <c r="A176" s="189"/>
      <c r="B176" s="7"/>
      <c r="C176" s="8"/>
      <c r="D176" s="9"/>
      <c r="E176" s="9" t="s">
        <v>6</v>
      </c>
      <c r="F176" s="13" t="s">
        <v>14</v>
      </c>
      <c r="G176" s="196"/>
      <c r="H176" s="11" t="s">
        <v>63</v>
      </c>
      <c r="I176" s="193"/>
      <c r="J176" s="12"/>
      <c r="K176" s="47"/>
    </row>
    <row r="177" spans="1:11" ht="21" customHeight="1" x14ac:dyDescent="0.3">
      <c r="A177" s="189"/>
      <c r="B177" s="7"/>
      <c r="C177" s="8"/>
      <c r="D177" s="9"/>
      <c r="E177" s="9" t="s">
        <v>7</v>
      </c>
      <c r="F177" s="10" t="s">
        <v>12</v>
      </c>
      <c r="G177" s="196"/>
      <c r="H177" s="11" t="s">
        <v>93</v>
      </c>
      <c r="I177" s="193"/>
      <c r="J177" s="12"/>
      <c r="K177" s="47"/>
    </row>
    <row r="178" spans="1:11" ht="21" customHeight="1" thickBot="1" x14ac:dyDescent="0.35">
      <c r="A178" s="201"/>
      <c r="B178" s="34"/>
      <c r="C178" s="19"/>
      <c r="D178" s="20"/>
      <c r="E178" s="174" t="s">
        <v>72</v>
      </c>
      <c r="F178" s="10" t="s">
        <v>12</v>
      </c>
      <c r="G178" s="211"/>
      <c r="H178" s="11" t="s">
        <v>55</v>
      </c>
      <c r="I178" s="204"/>
      <c r="J178" s="23"/>
      <c r="K178" s="51"/>
    </row>
    <row r="179" spans="1:11" ht="21" customHeight="1" thickTop="1" x14ac:dyDescent="0.3">
      <c r="A179" s="52"/>
      <c r="B179" s="40"/>
      <c r="C179" s="25"/>
      <c r="D179" s="26"/>
      <c r="E179" s="172"/>
      <c r="F179" s="173"/>
      <c r="G179" s="170"/>
      <c r="H179" s="171"/>
      <c r="I179" s="26"/>
      <c r="J179" s="28"/>
      <c r="K179" s="53"/>
    </row>
    <row r="180" spans="1:11" ht="21" customHeight="1" x14ac:dyDescent="0.35">
      <c r="A180" s="188">
        <v>23</v>
      </c>
      <c r="B180" s="4">
        <v>45092</v>
      </c>
      <c r="C180" s="5" t="s">
        <v>104</v>
      </c>
      <c r="D180" s="46" t="s">
        <v>1491</v>
      </c>
      <c r="E180" s="9" t="s">
        <v>317</v>
      </c>
      <c r="F180" s="10"/>
      <c r="G180" s="205" t="s">
        <v>32</v>
      </c>
      <c r="H180" s="11"/>
      <c r="I180" s="203" t="s">
        <v>1499</v>
      </c>
      <c r="J180" s="17">
        <v>41187</v>
      </c>
      <c r="K180" s="50">
        <f>SUM(K172,J180)</f>
        <v>549042</v>
      </c>
    </row>
    <row r="181" spans="1:11" ht="21" customHeight="1" x14ac:dyDescent="0.3">
      <c r="A181" s="189"/>
      <c r="B181" s="7"/>
      <c r="C181" s="8"/>
      <c r="D181" s="46" t="s">
        <v>604</v>
      </c>
      <c r="E181" s="9" t="s">
        <v>21</v>
      </c>
      <c r="F181" s="13"/>
      <c r="G181" s="196"/>
      <c r="H181" s="11"/>
      <c r="I181" s="193"/>
      <c r="J181" s="12"/>
      <c r="K181" s="47"/>
    </row>
    <row r="182" spans="1:11" ht="21" customHeight="1" x14ac:dyDescent="0.3">
      <c r="A182" s="189"/>
      <c r="B182" s="7"/>
      <c r="C182" s="8"/>
      <c r="D182" s="9"/>
      <c r="E182" s="9" t="s">
        <v>4</v>
      </c>
      <c r="F182" s="13"/>
      <c r="G182" s="196"/>
      <c r="H182" s="11"/>
      <c r="I182" s="193"/>
      <c r="J182" s="12"/>
      <c r="K182" s="47"/>
    </row>
    <row r="183" spans="1:11" ht="21" customHeight="1" x14ac:dyDescent="0.3">
      <c r="A183" s="189"/>
      <c r="B183" s="7"/>
      <c r="C183" s="8"/>
      <c r="D183" s="9"/>
      <c r="E183" s="9" t="s">
        <v>5</v>
      </c>
      <c r="F183" s="13" t="s">
        <v>14</v>
      </c>
      <c r="G183" s="196"/>
      <c r="H183" s="11" t="s">
        <v>93</v>
      </c>
      <c r="I183" s="193"/>
      <c r="J183" s="12"/>
      <c r="K183" s="47"/>
    </row>
    <row r="184" spans="1:11" ht="21" customHeight="1" x14ac:dyDescent="0.3">
      <c r="A184" s="189"/>
      <c r="B184" s="7"/>
      <c r="C184" s="8"/>
      <c r="D184" s="9"/>
      <c r="E184" s="9" t="s">
        <v>6</v>
      </c>
      <c r="F184" s="13" t="s">
        <v>14</v>
      </c>
      <c r="G184" s="196"/>
      <c r="H184" s="11" t="s">
        <v>28</v>
      </c>
      <c r="I184" s="193"/>
      <c r="J184" s="12"/>
      <c r="K184" s="47"/>
    </row>
    <row r="185" spans="1:11" ht="21" customHeight="1" x14ac:dyDescent="0.3">
      <c r="A185" s="189"/>
      <c r="B185" s="7"/>
      <c r="C185" s="8"/>
      <c r="D185" s="9"/>
      <c r="E185" s="9" t="s">
        <v>7</v>
      </c>
      <c r="F185" s="13" t="s">
        <v>14</v>
      </c>
      <c r="G185" s="196"/>
      <c r="H185" s="11" t="s">
        <v>88</v>
      </c>
      <c r="I185" s="193"/>
      <c r="J185" s="12"/>
      <c r="K185" s="47"/>
    </row>
    <row r="186" spans="1:11" ht="21" customHeight="1" thickBot="1" x14ac:dyDescent="0.35">
      <c r="A186" s="201"/>
      <c r="B186" s="34"/>
      <c r="C186" s="19"/>
      <c r="D186" s="20"/>
      <c r="E186" s="174" t="s">
        <v>72</v>
      </c>
      <c r="F186" s="13" t="s">
        <v>14</v>
      </c>
      <c r="G186" s="211"/>
      <c r="H186" s="11" t="s">
        <v>68</v>
      </c>
      <c r="I186" s="204"/>
      <c r="J186" s="23"/>
      <c r="K186" s="51"/>
    </row>
    <row r="187" spans="1:11" ht="21" customHeight="1" thickTop="1" x14ac:dyDescent="0.3">
      <c r="A187" s="52"/>
      <c r="B187" s="40"/>
      <c r="C187" s="25"/>
      <c r="D187" s="26"/>
      <c r="E187" s="172"/>
      <c r="F187" s="173"/>
      <c r="G187" s="170"/>
      <c r="H187" s="171"/>
      <c r="I187" s="26"/>
      <c r="J187" s="28"/>
      <c r="K187" s="53"/>
    </row>
    <row r="188" spans="1:11" ht="21" customHeight="1" x14ac:dyDescent="0.35">
      <c r="A188" s="188">
        <v>24</v>
      </c>
      <c r="B188" s="4">
        <v>45092</v>
      </c>
      <c r="C188" s="5" t="s">
        <v>35</v>
      </c>
      <c r="D188" s="46" t="s">
        <v>1503</v>
      </c>
      <c r="E188" s="9" t="s">
        <v>317</v>
      </c>
      <c r="F188" s="10"/>
      <c r="G188" s="205" t="s">
        <v>32</v>
      </c>
      <c r="H188" s="11"/>
      <c r="I188" s="203" t="s">
        <v>1499</v>
      </c>
      <c r="J188" s="17">
        <v>15654</v>
      </c>
      <c r="K188" s="50">
        <f>SUM(K180,J188)</f>
        <v>564696</v>
      </c>
    </row>
    <row r="189" spans="1:11" ht="21" customHeight="1" x14ac:dyDescent="0.3">
      <c r="A189" s="189"/>
      <c r="B189" s="7"/>
      <c r="C189" s="8"/>
      <c r="D189" s="46" t="s">
        <v>71</v>
      </c>
      <c r="E189" s="9" t="s">
        <v>21</v>
      </c>
      <c r="F189" s="13"/>
      <c r="G189" s="196"/>
      <c r="H189" s="11"/>
      <c r="I189" s="193"/>
      <c r="J189" s="12"/>
      <c r="K189" s="47"/>
    </row>
    <row r="190" spans="1:11" ht="21" customHeight="1" x14ac:dyDescent="0.3">
      <c r="A190" s="189"/>
      <c r="B190" s="7"/>
      <c r="C190" s="8"/>
      <c r="D190" s="9"/>
      <c r="E190" s="9" t="s">
        <v>4</v>
      </c>
      <c r="F190" s="13" t="s">
        <v>14</v>
      </c>
      <c r="G190" s="196"/>
      <c r="H190" s="11" t="s">
        <v>27</v>
      </c>
      <c r="I190" s="193"/>
      <c r="J190" s="12"/>
      <c r="K190" s="47"/>
    </row>
    <row r="191" spans="1:11" ht="21" customHeight="1" x14ac:dyDescent="0.3">
      <c r="A191" s="189"/>
      <c r="B191" s="7"/>
      <c r="C191" s="8"/>
      <c r="D191" s="9"/>
      <c r="E191" s="9" t="s">
        <v>5</v>
      </c>
      <c r="F191" s="13" t="s">
        <v>14</v>
      </c>
      <c r="G191" s="196"/>
      <c r="H191" s="11" t="s">
        <v>29</v>
      </c>
      <c r="I191" s="193"/>
      <c r="J191" s="12"/>
      <c r="K191" s="47"/>
    </row>
    <row r="192" spans="1:11" ht="21" customHeight="1" x14ac:dyDescent="0.3">
      <c r="A192" s="189"/>
      <c r="B192" s="7"/>
      <c r="C192" s="8"/>
      <c r="D192" s="9"/>
      <c r="E192" s="9" t="s">
        <v>6</v>
      </c>
      <c r="F192" s="10" t="s">
        <v>12</v>
      </c>
      <c r="G192" s="196"/>
      <c r="H192" s="11" t="s">
        <v>27</v>
      </c>
      <c r="I192" s="193"/>
      <c r="J192" s="12"/>
      <c r="K192" s="47"/>
    </row>
    <row r="193" spans="1:11" ht="21" customHeight="1" x14ac:dyDescent="0.3">
      <c r="A193" s="189"/>
      <c r="B193" s="7"/>
      <c r="C193" s="8"/>
      <c r="D193" s="9"/>
      <c r="E193" s="9" t="s">
        <v>7</v>
      </c>
      <c r="F193" s="13" t="s">
        <v>14</v>
      </c>
      <c r="G193" s="196"/>
      <c r="H193" s="11" t="s">
        <v>48</v>
      </c>
      <c r="I193" s="193"/>
      <c r="J193" s="12"/>
      <c r="K193" s="47"/>
    </row>
    <row r="194" spans="1:11" ht="21" customHeight="1" thickBot="1" x14ac:dyDescent="0.35">
      <c r="A194" s="201"/>
      <c r="B194" s="34"/>
      <c r="C194" s="19"/>
      <c r="D194" s="20"/>
      <c r="E194" s="174" t="s">
        <v>72</v>
      </c>
      <c r="F194" s="10" t="s">
        <v>12</v>
      </c>
      <c r="G194" s="211"/>
      <c r="H194" s="11" t="s">
        <v>68</v>
      </c>
      <c r="I194" s="204"/>
      <c r="J194" s="23"/>
      <c r="K194" s="51"/>
    </row>
    <row r="195" spans="1:11" ht="21" customHeight="1" thickTop="1" x14ac:dyDescent="0.3">
      <c r="A195" s="52"/>
      <c r="B195" s="40"/>
      <c r="C195" s="25"/>
      <c r="D195" s="26"/>
      <c r="E195" s="172"/>
      <c r="F195" s="173"/>
      <c r="G195" s="170"/>
      <c r="H195" s="171"/>
      <c r="I195" s="26"/>
      <c r="J195" s="28"/>
      <c r="K195" s="53"/>
    </row>
    <row r="196" spans="1:11" ht="21" customHeight="1" x14ac:dyDescent="0.35">
      <c r="A196" s="188">
        <v>25</v>
      </c>
      <c r="B196" s="4">
        <v>45093</v>
      </c>
      <c r="C196" s="5" t="s">
        <v>104</v>
      </c>
      <c r="D196" s="46" t="s">
        <v>1505</v>
      </c>
      <c r="E196" s="9" t="s">
        <v>317</v>
      </c>
      <c r="F196" s="10"/>
      <c r="G196" s="202" t="s">
        <v>12</v>
      </c>
      <c r="H196" s="11"/>
      <c r="I196" s="203" t="s">
        <v>1499</v>
      </c>
      <c r="J196" s="17">
        <v>4003</v>
      </c>
      <c r="K196" s="50">
        <f>SUM(K188,J196)</f>
        <v>568699</v>
      </c>
    </row>
    <row r="197" spans="1:11" ht="21" customHeight="1" x14ac:dyDescent="0.3">
      <c r="A197" s="189"/>
      <c r="B197" s="7"/>
      <c r="C197" s="8"/>
      <c r="D197" s="46" t="s">
        <v>1506</v>
      </c>
      <c r="E197" s="9" t="s">
        <v>21</v>
      </c>
      <c r="F197" s="13" t="s">
        <v>14</v>
      </c>
      <c r="G197" s="214"/>
      <c r="H197" s="11" t="s">
        <v>26</v>
      </c>
      <c r="I197" s="193"/>
      <c r="J197" s="12"/>
      <c r="K197" s="47"/>
    </row>
    <row r="198" spans="1:11" ht="21" customHeight="1" x14ac:dyDescent="0.3">
      <c r="A198" s="189"/>
      <c r="B198" s="7"/>
      <c r="C198" s="8"/>
      <c r="D198" s="9"/>
      <c r="E198" s="9" t="s">
        <v>4</v>
      </c>
      <c r="F198" s="10" t="s">
        <v>12</v>
      </c>
      <c r="G198" s="214"/>
      <c r="H198" s="11" t="s">
        <v>56</v>
      </c>
      <c r="I198" s="193"/>
      <c r="J198" s="12"/>
      <c r="K198" s="47"/>
    </row>
    <row r="199" spans="1:11" ht="21" customHeight="1" x14ac:dyDescent="0.3">
      <c r="A199" s="189"/>
      <c r="B199" s="7"/>
      <c r="C199" s="8"/>
      <c r="D199" s="9"/>
      <c r="E199" s="9" t="s">
        <v>5</v>
      </c>
      <c r="F199" s="13" t="s">
        <v>14</v>
      </c>
      <c r="G199" s="214"/>
      <c r="H199" s="11" t="s">
        <v>16</v>
      </c>
      <c r="I199" s="193"/>
      <c r="J199" s="12"/>
      <c r="K199" s="47"/>
    </row>
    <row r="200" spans="1:11" ht="21" customHeight="1" x14ac:dyDescent="0.3">
      <c r="A200" s="189"/>
      <c r="B200" s="7"/>
      <c r="C200" s="8"/>
      <c r="D200" s="9"/>
      <c r="E200" s="9" t="s">
        <v>6</v>
      </c>
      <c r="F200" s="10" t="s">
        <v>12</v>
      </c>
      <c r="G200" s="214"/>
      <c r="H200" s="11" t="s">
        <v>63</v>
      </c>
      <c r="I200" s="193"/>
      <c r="J200" s="12"/>
      <c r="K200" s="47"/>
    </row>
    <row r="201" spans="1:11" ht="21" customHeight="1" x14ac:dyDescent="0.3">
      <c r="A201" s="189"/>
      <c r="B201" s="7"/>
      <c r="C201" s="8"/>
      <c r="D201" s="9"/>
      <c r="E201" s="9" t="s">
        <v>7</v>
      </c>
      <c r="F201" s="10" t="s">
        <v>12</v>
      </c>
      <c r="G201" s="214"/>
      <c r="H201" s="11" t="s">
        <v>48</v>
      </c>
      <c r="I201" s="193"/>
      <c r="J201" s="12"/>
      <c r="K201" s="47"/>
    </row>
    <row r="202" spans="1:11" ht="21" customHeight="1" thickBot="1" x14ac:dyDescent="0.35">
      <c r="A202" s="201"/>
      <c r="B202" s="34"/>
      <c r="C202" s="19"/>
      <c r="D202" s="20"/>
      <c r="E202" s="174" t="s">
        <v>72</v>
      </c>
      <c r="F202" s="10" t="s">
        <v>12</v>
      </c>
      <c r="G202" s="214"/>
      <c r="H202" s="11" t="s">
        <v>68</v>
      </c>
      <c r="I202" s="204"/>
      <c r="J202" s="23"/>
      <c r="K202" s="51"/>
    </row>
    <row r="203" spans="1:11" ht="21" customHeight="1" thickTop="1" x14ac:dyDescent="0.3">
      <c r="A203" s="52"/>
      <c r="B203" s="40"/>
      <c r="C203" s="25"/>
      <c r="D203" s="26"/>
      <c r="E203" s="172"/>
      <c r="F203" s="173"/>
      <c r="G203" s="170"/>
      <c r="H203" s="171"/>
      <c r="I203" s="26"/>
      <c r="J203" s="28"/>
      <c r="K203" s="53"/>
    </row>
    <row r="204" spans="1:11" ht="21" customHeight="1" x14ac:dyDescent="0.35">
      <c r="A204" s="188">
        <v>26</v>
      </c>
      <c r="B204" s="4">
        <v>45093</v>
      </c>
      <c r="C204" s="5" t="s">
        <v>35</v>
      </c>
      <c r="D204" s="46" t="s">
        <v>1504</v>
      </c>
      <c r="E204" s="9" t="s">
        <v>317</v>
      </c>
      <c r="F204" s="10"/>
      <c r="G204" s="202" t="s">
        <v>12</v>
      </c>
      <c r="H204" s="11"/>
      <c r="I204" s="203" t="s">
        <v>759</v>
      </c>
      <c r="J204" s="17">
        <v>2096</v>
      </c>
      <c r="K204" s="50">
        <f>SUM(K196,J204)</f>
        <v>570795</v>
      </c>
    </row>
    <row r="205" spans="1:11" ht="21" customHeight="1" x14ac:dyDescent="0.3">
      <c r="A205" s="189"/>
      <c r="B205" s="7"/>
      <c r="C205" s="8"/>
      <c r="D205" s="46" t="s">
        <v>1467</v>
      </c>
      <c r="E205" s="9" t="s">
        <v>21</v>
      </c>
      <c r="F205" s="13"/>
      <c r="G205" s="214"/>
      <c r="H205" s="11"/>
      <c r="I205" s="193"/>
      <c r="J205" s="12"/>
      <c r="K205" s="47"/>
    </row>
    <row r="206" spans="1:11" ht="21" customHeight="1" x14ac:dyDescent="0.3">
      <c r="A206" s="189"/>
      <c r="B206" s="7"/>
      <c r="C206" s="8"/>
      <c r="D206" s="9"/>
      <c r="E206" s="9" t="s">
        <v>4</v>
      </c>
      <c r="F206" s="10" t="s">
        <v>12</v>
      </c>
      <c r="G206" s="214"/>
      <c r="H206" s="11" t="s">
        <v>16</v>
      </c>
      <c r="I206" s="193"/>
      <c r="J206" s="12"/>
      <c r="K206" s="47"/>
    </row>
    <row r="207" spans="1:11" ht="21" customHeight="1" x14ac:dyDescent="0.3">
      <c r="A207" s="189"/>
      <c r="B207" s="7"/>
      <c r="C207" s="8"/>
      <c r="D207" s="9"/>
      <c r="E207" s="9" t="s">
        <v>5</v>
      </c>
      <c r="F207" s="10" t="s">
        <v>12</v>
      </c>
      <c r="G207" s="214"/>
      <c r="H207" s="11" t="s">
        <v>52</v>
      </c>
      <c r="I207" s="193"/>
      <c r="J207" s="12"/>
      <c r="K207" s="47"/>
    </row>
    <row r="208" spans="1:11" ht="21" customHeight="1" x14ac:dyDescent="0.3">
      <c r="A208" s="189"/>
      <c r="B208" s="7"/>
      <c r="C208" s="8"/>
      <c r="D208" s="9"/>
      <c r="E208" s="9" t="s">
        <v>6</v>
      </c>
      <c r="F208" s="10" t="s">
        <v>12</v>
      </c>
      <c r="G208" s="214"/>
      <c r="H208" s="11" t="s">
        <v>25</v>
      </c>
      <c r="I208" s="193"/>
      <c r="J208" s="12"/>
      <c r="K208" s="47"/>
    </row>
    <row r="209" spans="1:11" ht="21" customHeight="1" x14ac:dyDescent="0.3">
      <c r="A209" s="189"/>
      <c r="B209" s="7"/>
      <c r="C209" s="8"/>
      <c r="D209" s="9"/>
      <c r="E209" s="9" t="s">
        <v>7</v>
      </c>
      <c r="F209" s="10" t="s">
        <v>12</v>
      </c>
      <c r="G209" s="214"/>
      <c r="H209" s="11" t="s">
        <v>26</v>
      </c>
      <c r="I209" s="193"/>
      <c r="J209" s="12"/>
      <c r="K209" s="47"/>
    </row>
    <row r="210" spans="1:11" ht="21" customHeight="1" thickBot="1" x14ac:dyDescent="0.35">
      <c r="A210" s="201"/>
      <c r="B210" s="34"/>
      <c r="C210" s="19"/>
      <c r="D210" s="20"/>
      <c r="E210" s="174" t="s">
        <v>72</v>
      </c>
      <c r="F210" s="13" t="s">
        <v>14</v>
      </c>
      <c r="G210" s="214"/>
      <c r="H210" s="11" t="s">
        <v>68</v>
      </c>
      <c r="I210" s="204"/>
      <c r="J210" s="23"/>
      <c r="K210" s="51"/>
    </row>
    <row r="211" spans="1:11" ht="21" customHeight="1" thickTop="1" x14ac:dyDescent="0.3">
      <c r="A211" s="52"/>
      <c r="B211" s="40"/>
      <c r="C211" s="25"/>
      <c r="D211" s="26"/>
      <c r="E211" s="172"/>
      <c r="F211" s="173"/>
      <c r="G211" s="170"/>
      <c r="H211" s="171"/>
      <c r="I211" s="26"/>
      <c r="J211" s="28"/>
      <c r="K211" s="53"/>
    </row>
    <row r="212" spans="1:11" ht="21" customHeight="1" x14ac:dyDescent="0.35">
      <c r="A212" s="188">
        <v>27</v>
      </c>
      <c r="B212" s="4">
        <v>45095</v>
      </c>
      <c r="C212" s="5" t="s">
        <v>104</v>
      </c>
      <c r="D212" s="46" t="s">
        <v>1507</v>
      </c>
      <c r="E212" s="9" t="s">
        <v>317</v>
      </c>
      <c r="F212" s="10"/>
      <c r="G212" s="202" t="s">
        <v>12</v>
      </c>
      <c r="H212" s="11"/>
      <c r="I212" s="203" t="s">
        <v>1499</v>
      </c>
      <c r="J212" s="17">
        <v>2660</v>
      </c>
      <c r="K212" s="50">
        <f>SUM(K204,J212)</f>
        <v>573455</v>
      </c>
    </row>
    <row r="213" spans="1:11" ht="21" customHeight="1" x14ac:dyDescent="0.3">
      <c r="A213" s="189"/>
      <c r="B213" s="7"/>
      <c r="C213" s="8"/>
      <c r="D213" s="46" t="s">
        <v>1508</v>
      </c>
      <c r="E213" s="9" t="s">
        <v>21</v>
      </c>
      <c r="F213" s="13"/>
      <c r="G213" s="214"/>
      <c r="H213" s="11"/>
      <c r="I213" s="193"/>
      <c r="J213" s="12"/>
      <c r="K213" s="47"/>
    </row>
    <row r="214" spans="1:11" ht="21" customHeight="1" x14ac:dyDescent="0.3">
      <c r="A214" s="189"/>
      <c r="B214" s="7"/>
      <c r="C214" s="8"/>
      <c r="D214" s="9"/>
      <c r="E214" s="9" t="s">
        <v>4</v>
      </c>
      <c r="F214" s="10" t="s">
        <v>12</v>
      </c>
      <c r="G214" s="214"/>
      <c r="H214" s="11" t="s">
        <v>33</v>
      </c>
      <c r="I214" s="193"/>
      <c r="J214" s="12"/>
      <c r="K214" s="47"/>
    </row>
    <row r="215" spans="1:11" ht="21" customHeight="1" x14ac:dyDescent="0.3">
      <c r="A215" s="189"/>
      <c r="B215" s="7"/>
      <c r="C215" s="8"/>
      <c r="D215" s="9"/>
      <c r="E215" s="9" t="s">
        <v>5</v>
      </c>
      <c r="F215" s="13" t="s">
        <v>14</v>
      </c>
      <c r="G215" s="214"/>
      <c r="H215" s="11" t="s">
        <v>26</v>
      </c>
      <c r="I215" s="193"/>
      <c r="J215" s="12"/>
      <c r="K215" s="47"/>
    </row>
    <row r="216" spans="1:11" ht="21" customHeight="1" x14ac:dyDescent="0.3">
      <c r="A216" s="189"/>
      <c r="B216" s="7"/>
      <c r="C216" s="8"/>
      <c r="D216" s="9"/>
      <c r="E216" s="9" t="s">
        <v>6</v>
      </c>
      <c r="F216" s="10" t="s">
        <v>12</v>
      </c>
      <c r="G216" s="214"/>
      <c r="H216" s="11" t="s">
        <v>101</v>
      </c>
      <c r="I216" s="193"/>
      <c r="J216" s="12"/>
      <c r="K216" s="47"/>
    </row>
    <row r="217" spans="1:11" ht="21" customHeight="1" x14ac:dyDescent="0.3">
      <c r="A217" s="189"/>
      <c r="B217" s="7"/>
      <c r="C217" s="8"/>
      <c r="D217" s="9"/>
      <c r="E217" s="9" t="s">
        <v>7</v>
      </c>
      <c r="F217" s="10" t="s">
        <v>12</v>
      </c>
      <c r="G217" s="214"/>
      <c r="H217" s="11" t="s">
        <v>88</v>
      </c>
      <c r="I217" s="193"/>
      <c r="J217" s="12"/>
      <c r="K217" s="47"/>
    </row>
    <row r="218" spans="1:11" ht="21" customHeight="1" thickBot="1" x14ac:dyDescent="0.35">
      <c r="A218" s="201"/>
      <c r="B218" s="34"/>
      <c r="C218" s="19"/>
      <c r="D218" s="20"/>
      <c r="E218" s="174" t="s">
        <v>72</v>
      </c>
      <c r="F218" s="10" t="s">
        <v>12</v>
      </c>
      <c r="G218" s="214"/>
      <c r="H218" s="11" t="s">
        <v>55</v>
      </c>
      <c r="I218" s="204"/>
      <c r="J218" s="23"/>
      <c r="K218" s="51"/>
    </row>
    <row r="219" spans="1:11" ht="21" customHeight="1" thickTop="1" x14ac:dyDescent="0.3">
      <c r="A219" s="52"/>
      <c r="B219" s="40"/>
      <c r="C219" s="25"/>
      <c r="D219" s="26"/>
      <c r="E219" s="172"/>
      <c r="F219" s="173"/>
      <c r="G219" s="170"/>
      <c r="H219" s="171"/>
      <c r="I219" s="26"/>
      <c r="J219" s="28"/>
      <c r="K219" s="53"/>
    </row>
    <row r="220" spans="1:11" ht="21" customHeight="1" x14ac:dyDescent="0.35">
      <c r="A220" s="188">
        <v>28</v>
      </c>
      <c r="B220" s="4">
        <v>45096</v>
      </c>
      <c r="C220" s="5" t="s">
        <v>104</v>
      </c>
      <c r="D220" s="46" t="s">
        <v>1509</v>
      </c>
      <c r="E220" s="9" t="s">
        <v>317</v>
      </c>
      <c r="F220" s="10"/>
      <c r="G220" s="202" t="s">
        <v>12</v>
      </c>
      <c r="H220" s="11"/>
      <c r="I220" s="203" t="s">
        <v>759</v>
      </c>
      <c r="J220" s="17">
        <v>744</v>
      </c>
      <c r="K220" s="50">
        <f>SUM(K212,J220)</f>
        <v>574199</v>
      </c>
    </row>
    <row r="221" spans="1:11" ht="21" customHeight="1" x14ac:dyDescent="0.3">
      <c r="A221" s="189"/>
      <c r="B221" s="7"/>
      <c r="C221" s="8"/>
      <c r="D221" s="46" t="s">
        <v>1028</v>
      </c>
      <c r="E221" s="9" t="s">
        <v>21</v>
      </c>
      <c r="F221" s="13"/>
      <c r="G221" s="214"/>
      <c r="H221" s="11"/>
      <c r="I221" s="193"/>
      <c r="J221" s="12"/>
      <c r="K221" s="47"/>
    </row>
    <row r="222" spans="1:11" ht="21" customHeight="1" x14ac:dyDescent="0.3">
      <c r="A222" s="189"/>
      <c r="B222" s="7"/>
      <c r="C222" s="8"/>
      <c r="D222" s="9"/>
      <c r="E222" s="9" t="s">
        <v>4</v>
      </c>
      <c r="F222" s="10"/>
      <c r="G222" s="214"/>
      <c r="H222" s="11"/>
      <c r="I222" s="193"/>
      <c r="J222" s="12"/>
      <c r="K222" s="47"/>
    </row>
    <row r="223" spans="1:11" ht="21" customHeight="1" x14ac:dyDescent="0.3">
      <c r="A223" s="189"/>
      <c r="B223" s="7"/>
      <c r="C223" s="8"/>
      <c r="D223" s="9"/>
      <c r="E223" s="9" t="s">
        <v>5</v>
      </c>
      <c r="F223" s="10" t="s">
        <v>12</v>
      </c>
      <c r="G223" s="214"/>
      <c r="H223" s="11" t="s">
        <v>16</v>
      </c>
      <c r="I223" s="193"/>
      <c r="J223" s="12"/>
      <c r="K223" s="47"/>
    </row>
    <row r="224" spans="1:11" ht="21" customHeight="1" x14ac:dyDescent="0.3">
      <c r="A224" s="189"/>
      <c r="B224" s="7"/>
      <c r="C224" s="8"/>
      <c r="D224" s="9"/>
      <c r="E224" s="9" t="s">
        <v>6</v>
      </c>
      <c r="F224" s="10" t="s">
        <v>12</v>
      </c>
      <c r="G224" s="214"/>
      <c r="H224" s="11" t="s">
        <v>52</v>
      </c>
      <c r="I224" s="193"/>
      <c r="J224" s="12"/>
      <c r="K224" s="47"/>
    </row>
    <row r="225" spans="1:11" ht="21" customHeight="1" x14ac:dyDescent="0.3">
      <c r="A225" s="189"/>
      <c r="B225" s="7"/>
      <c r="C225" s="8"/>
      <c r="D225" s="9"/>
      <c r="E225" s="9" t="s">
        <v>7</v>
      </c>
      <c r="F225" s="10" t="s">
        <v>12</v>
      </c>
      <c r="G225" s="214"/>
      <c r="H225" s="11" t="s">
        <v>25</v>
      </c>
      <c r="I225" s="193"/>
      <c r="J225" s="12"/>
      <c r="K225" s="47"/>
    </row>
    <row r="226" spans="1:11" ht="21" customHeight="1" thickBot="1" x14ac:dyDescent="0.35">
      <c r="A226" s="201"/>
      <c r="B226" s="34"/>
      <c r="C226" s="19"/>
      <c r="D226" s="20"/>
      <c r="E226" s="174" t="s">
        <v>72</v>
      </c>
      <c r="F226" s="10" t="s">
        <v>12</v>
      </c>
      <c r="G226" s="214"/>
      <c r="H226" s="11" t="s">
        <v>68</v>
      </c>
      <c r="I226" s="204"/>
      <c r="J226" s="23"/>
      <c r="K226" s="51"/>
    </row>
    <row r="227" spans="1:11" ht="21" customHeight="1" thickTop="1" x14ac:dyDescent="0.3">
      <c r="A227" s="52"/>
      <c r="B227" s="40"/>
      <c r="C227" s="25"/>
      <c r="D227" s="26"/>
      <c r="E227" s="172"/>
      <c r="F227" s="173"/>
      <c r="G227" s="170"/>
      <c r="H227" s="171"/>
      <c r="I227" s="26"/>
      <c r="J227" s="28"/>
      <c r="K227" s="53"/>
    </row>
    <row r="228" spans="1:11" ht="21" customHeight="1" x14ac:dyDescent="0.35">
      <c r="A228" s="188">
        <v>29</v>
      </c>
      <c r="B228" s="4">
        <v>45096</v>
      </c>
      <c r="C228" s="5" t="s">
        <v>35</v>
      </c>
      <c r="D228" s="46" t="s">
        <v>1510</v>
      </c>
      <c r="E228" s="9" t="s">
        <v>317</v>
      </c>
      <c r="F228" s="10"/>
      <c r="G228" s="202" t="s">
        <v>12</v>
      </c>
      <c r="H228" s="11"/>
      <c r="I228" s="203" t="s">
        <v>759</v>
      </c>
      <c r="J228" s="17">
        <v>5673</v>
      </c>
      <c r="K228" s="50">
        <f>SUM(K220,J228)</f>
        <v>579872</v>
      </c>
    </row>
    <row r="229" spans="1:11" ht="21" customHeight="1" x14ac:dyDescent="0.3">
      <c r="A229" s="189"/>
      <c r="B229" s="7"/>
      <c r="C229" s="8"/>
      <c r="D229" s="46" t="s">
        <v>1511</v>
      </c>
      <c r="E229" s="9" t="s">
        <v>21</v>
      </c>
      <c r="F229" s="10" t="s">
        <v>12</v>
      </c>
      <c r="G229" s="214"/>
      <c r="H229" s="11" t="s">
        <v>93</v>
      </c>
      <c r="I229" s="193"/>
      <c r="J229" s="12"/>
      <c r="K229" s="47"/>
    </row>
    <row r="230" spans="1:11" ht="21" customHeight="1" x14ac:dyDescent="0.3">
      <c r="A230" s="189"/>
      <c r="B230" s="7"/>
      <c r="C230" s="8"/>
      <c r="D230" s="9"/>
      <c r="E230" s="9" t="s">
        <v>4</v>
      </c>
      <c r="F230" s="10" t="s">
        <v>12</v>
      </c>
      <c r="G230" s="214"/>
      <c r="H230" s="11" t="s">
        <v>13</v>
      </c>
      <c r="I230" s="193"/>
      <c r="J230" s="12"/>
      <c r="K230" s="47"/>
    </row>
    <row r="231" spans="1:11" ht="21" customHeight="1" x14ac:dyDescent="0.3">
      <c r="A231" s="189"/>
      <c r="B231" s="7"/>
      <c r="C231" s="8"/>
      <c r="D231" s="9"/>
      <c r="E231" s="9" t="s">
        <v>5</v>
      </c>
      <c r="F231" s="10" t="s">
        <v>12</v>
      </c>
      <c r="G231" s="214"/>
      <c r="H231" s="11" t="s">
        <v>44</v>
      </c>
      <c r="I231" s="193"/>
      <c r="J231" s="12"/>
      <c r="K231" s="47"/>
    </row>
    <row r="232" spans="1:11" ht="21" customHeight="1" x14ac:dyDescent="0.3">
      <c r="A232" s="189"/>
      <c r="B232" s="7"/>
      <c r="C232" s="8"/>
      <c r="D232" s="9"/>
      <c r="E232" s="9" t="s">
        <v>6</v>
      </c>
      <c r="F232" s="13" t="s">
        <v>14</v>
      </c>
      <c r="G232" s="214"/>
      <c r="H232" s="11" t="s">
        <v>25</v>
      </c>
      <c r="I232" s="193"/>
      <c r="J232" s="12"/>
      <c r="K232" s="47"/>
    </row>
    <row r="233" spans="1:11" ht="21" customHeight="1" x14ac:dyDescent="0.3">
      <c r="A233" s="189"/>
      <c r="B233" s="7"/>
      <c r="C233" s="8"/>
      <c r="D233" s="9"/>
      <c r="E233" s="9" t="s">
        <v>7</v>
      </c>
      <c r="F233" s="10" t="s">
        <v>12</v>
      </c>
      <c r="G233" s="214"/>
      <c r="H233" s="11" t="s">
        <v>44</v>
      </c>
      <c r="I233" s="193"/>
      <c r="J233" s="12"/>
      <c r="K233" s="47"/>
    </row>
    <row r="234" spans="1:11" ht="21" customHeight="1" thickBot="1" x14ac:dyDescent="0.35">
      <c r="A234" s="201"/>
      <c r="B234" s="34"/>
      <c r="C234" s="19"/>
      <c r="D234" s="20"/>
      <c r="E234" s="174" t="s">
        <v>72</v>
      </c>
      <c r="F234" s="13" t="s">
        <v>14</v>
      </c>
      <c r="G234" s="214"/>
      <c r="H234" s="11" t="s">
        <v>68</v>
      </c>
      <c r="I234" s="204"/>
      <c r="J234" s="23"/>
      <c r="K234" s="51"/>
    </row>
    <row r="235" spans="1:11" ht="21" customHeight="1" thickTop="1" x14ac:dyDescent="0.3">
      <c r="A235" s="52"/>
      <c r="B235" s="40"/>
      <c r="C235" s="25"/>
      <c r="D235" s="26"/>
      <c r="E235" s="172"/>
      <c r="F235" s="173"/>
      <c r="G235" s="170"/>
      <c r="H235" s="171"/>
      <c r="I235" s="26"/>
      <c r="J235" s="28"/>
      <c r="K235" s="53"/>
    </row>
    <row r="236" spans="1:11" ht="21" customHeight="1" x14ac:dyDescent="0.35">
      <c r="A236" s="188">
        <v>30</v>
      </c>
      <c r="B236" s="4">
        <v>45097</v>
      </c>
      <c r="C236" s="5" t="s">
        <v>104</v>
      </c>
      <c r="D236" s="46" t="s">
        <v>1512</v>
      </c>
      <c r="E236" s="9" t="s">
        <v>317</v>
      </c>
      <c r="F236" s="10"/>
      <c r="G236" s="206" t="s">
        <v>38</v>
      </c>
      <c r="H236" s="11"/>
      <c r="I236" s="203" t="s">
        <v>1370</v>
      </c>
      <c r="J236" s="17">
        <v>10119</v>
      </c>
      <c r="K236" s="50">
        <f>SUM(K228,J236)</f>
        <v>589991</v>
      </c>
    </row>
    <row r="237" spans="1:11" ht="21" customHeight="1" x14ac:dyDescent="0.3">
      <c r="A237" s="189"/>
      <c r="B237" s="7"/>
      <c r="C237" s="8"/>
      <c r="D237" s="46" t="s">
        <v>1513</v>
      </c>
      <c r="E237" s="9" t="s">
        <v>21</v>
      </c>
      <c r="F237" s="10"/>
      <c r="G237" s="212"/>
      <c r="H237" s="11"/>
      <c r="I237" s="193"/>
      <c r="J237" s="12"/>
      <c r="K237" s="47"/>
    </row>
    <row r="238" spans="1:11" ht="21" customHeight="1" x14ac:dyDescent="0.3">
      <c r="A238" s="189"/>
      <c r="B238" s="7"/>
      <c r="C238" s="8"/>
      <c r="D238" s="9"/>
      <c r="E238" s="9" t="s">
        <v>4</v>
      </c>
      <c r="F238" s="13" t="s">
        <v>14</v>
      </c>
      <c r="G238" s="212"/>
      <c r="H238" s="11" t="s">
        <v>25</v>
      </c>
      <c r="I238" s="193"/>
      <c r="J238" s="12"/>
      <c r="K238" s="47"/>
    </row>
    <row r="239" spans="1:11" ht="21" customHeight="1" x14ac:dyDescent="0.3">
      <c r="A239" s="189"/>
      <c r="B239" s="7"/>
      <c r="C239" s="8"/>
      <c r="D239" s="9"/>
      <c r="E239" s="9" t="s">
        <v>5</v>
      </c>
      <c r="F239" s="10" t="s">
        <v>12</v>
      </c>
      <c r="G239" s="212"/>
      <c r="H239" s="11" t="s">
        <v>101</v>
      </c>
      <c r="I239" s="193"/>
      <c r="J239" s="12"/>
      <c r="K239" s="47"/>
    </row>
    <row r="240" spans="1:11" ht="21" customHeight="1" x14ac:dyDescent="0.3">
      <c r="A240" s="189"/>
      <c r="B240" s="7"/>
      <c r="C240" s="8"/>
      <c r="D240" s="9"/>
      <c r="E240" s="9" t="s">
        <v>6</v>
      </c>
      <c r="F240" s="13" t="s">
        <v>14</v>
      </c>
      <c r="G240" s="212"/>
      <c r="H240" s="11" t="s">
        <v>25</v>
      </c>
      <c r="I240" s="193"/>
      <c r="J240" s="12"/>
      <c r="K240" s="47"/>
    </row>
    <row r="241" spans="1:11" ht="21" customHeight="1" x14ac:dyDescent="0.3">
      <c r="A241" s="189"/>
      <c r="B241" s="7"/>
      <c r="C241" s="8"/>
      <c r="D241" s="9"/>
      <c r="E241" s="9" t="s">
        <v>7</v>
      </c>
      <c r="F241" s="10" t="s">
        <v>12</v>
      </c>
      <c r="G241" s="212"/>
      <c r="H241" s="11" t="s">
        <v>33</v>
      </c>
      <c r="I241" s="193"/>
      <c r="J241" s="12"/>
      <c r="K241" s="47"/>
    </row>
    <row r="242" spans="1:11" ht="21" customHeight="1" thickBot="1" x14ac:dyDescent="0.35">
      <c r="A242" s="201"/>
      <c r="B242" s="34"/>
      <c r="C242" s="19"/>
      <c r="D242" s="20"/>
      <c r="E242" s="174" t="s">
        <v>72</v>
      </c>
      <c r="F242" s="13" t="s">
        <v>14</v>
      </c>
      <c r="G242" s="213"/>
      <c r="H242" s="11" t="s">
        <v>55</v>
      </c>
      <c r="I242" s="204"/>
      <c r="J242" s="23"/>
      <c r="K242" s="51"/>
    </row>
    <row r="243" spans="1:11" ht="21" customHeight="1" thickTop="1" x14ac:dyDescent="0.3">
      <c r="A243" s="52"/>
      <c r="B243" s="40"/>
      <c r="C243" s="25"/>
      <c r="D243" s="26"/>
      <c r="E243" s="172"/>
      <c r="F243" s="173"/>
      <c r="G243" s="170"/>
      <c r="H243" s="171"/>
      <c r="I243" s="26"/>
      <c r="J243" s="28"/>
      <c r="K243" s="53"/>
    </row>
    <row r="244" spans="1:11" ht="21" customHeight="1" x14ac:dyDescent="0.35">
      <c r="A244" s="188">
        <v>31</v>
      </c>
      <c r="B244" s="4">
        <v>45097</v>
      </c>
      <c r="C244" s="5" t="s">
        <v>35</v>
      </c>
      <c r="D244" s="46" t="s">
        <v>1510</v>
      </c>
      <c r="E244" s="9" t="s">
        <v>317</v>
      </c>
      <c r="F244" s="10"/>
      <c r="G244" s="202" t="s">
        <v>12</v>
      </c>
      <c r="H244" s="11"/>
      <c r="I244" s="203" t="s">
        <v>759</v>
      </c>
      <c r="J244" s="17">
        <v>2994</v>
      </c>
      <c r="K244" s="50">
        <f>SUM(K236,J244)</f>
        <v>592985</v>
      </c>
    </row>
    <row r="245" spans="1:11" ht="21" customHeight="1" x14ac:dyDescent="0.3">
      <c r="A245" s="189"/>
      <c r="B245" s="7"/>
      <c r="C245" s="8"/>
      <c r="D245" s="46" t="s">
        <v>1511</v>
      </c>
      <c r="E245" s="9" t="s">
        <v>21</v>
      </c>
      <c r="F245" s="10" t="s">
        <v>12</v>
      </c>
      <c r="G245" s="214"/>
      <c r="H245" s="11" t="s">
        <v>16</v>
      </c>
      <c r="I245" s="193"/>
      <c r="J245" s="12"/>
      <c r="K245" s="47"/>
    </row>
    <row r="246" spans="1:11" ht="21" customHeight="1" x14ac:dyDescent="0.3">
      <c r="A246" s="189"/>
      <c r="B246" s="7"/>
      <c r="C246" s="8"/>
      <c r="D246" s="9"/>
      <c r="E246" s="9" t="s">
        <v>4</v>
      </c>
      <c r="F246" s="10" t="s">
        <v>12</v>
      </c>
      <c r="G246" s="214"/>
      <c r="H246" s="11" t="s">
        <v>101</v>
      </c>
      <c r="I246" s="193"/>
      <c r="J246" s="12"/>
      <c r="K246" s="47"/>
    </row>
    <row r="247" spans="1:11" ht="21" customHeight="1" x14ac:dyDescent="0.3">
      <c r="A247" s="189"/>
      <c r="B247" s="7"/>
      <c r="C247" s="8"/>
      <c r="D247" s="9"/>
      <c r="E247" s="9" t="s">
        <v>5</v>
      </c>
      <c r="F247" s="10" t="s">
        <v>12</v>
      </c>
      <c r="G247" s="214"/>
      <c r="H247" s="11" t="s">
        <v>88</v>
      </c>
      <c r="I247" s="193"/>
      <c r="J247" s="12"/>
      <c r="K247" s="47"/>
    </row>
    <row r="248" spans="1:11" ht="21" customHeight="1" x14ac:dyDescent="0.3">
      <c r="A248" s="189"/>
      <c r="B248" s="7"/>
      <c r="C248" s="8"/>
      <c r="D248" s="9"/>
      <c r="E248" s="9" t="s">
        <v>6</v>
      </c>
      <c r="F248" s="10" t="s">
        <v>12</v>
      </c>
      <c r="G248" s="214"/>
      <c r="H248" s="11" t="s">
        <v>56</v>
      </c>
      <c r="I248" s="193"/>
      <c r="J248" s="12"/>
      <c r="K248" s="47"/>
    </row>
    <row r="249" spans="1:11" ht="21" customHeight="1" x14ac:dyDescent="0.3">
      <c r="A249" s="189"/>
      <c r="B249" s="7"/>
      <c r="C249" s="8"/>
      <c r="D249" s="9"/>
      <c r="E249" s="9" t="s">
        <v>7</v>
      </c>
      <c r="F249" s="13" t="s">
        <v>14</v>
      </c>
      <c r="G249" s="214"/>
      <c r="H249" s="11" t="s">
        <v>88</v>
      </c>
      <c r="I249" s="193"/>
      <c r="J249" s="12"/>
      <c r="K249" s="47"/>
    </row>
    <row r="250" spans="1:11" ht="21" customHeight="1" thickBot="1" x14ac:dyDescent="0.35">
      <c r="A250" s="201"/>
      <c r="B250" s="34"/>
      <c r="C250" s="19"/>
      <c r="D250" s="20"/>
      <c r="E250" s="174" t="s">
        <v>72</v>
      </c>
      <c r="F250" s="10" t="s">
        <v>12</v>
      </c>
      <c r="G250" s="214"/>
      <c r="H250" s="11" t="s">
        <v>68</v>
      </c>
      <c r="I250" s="204"/>
      <c r="J250" s="23"/>
      <c r="K250" s="51"/>
    </row>
    <row r="251" spans="1:11" ht="21" customHeight="1" thickTop="1" x14ac:dyDescent="0.3">
      <c r="A251" s="52"/>
      <c r="B251" s="40"/>
      <c r="C251" s="25"/>
      <c r="D251" s="26"/>
      <c r="E251" s="172"/>
      <c r="F251" s="173"/>
      <c r="G251" s="170"/>
      <c r="H251" s="171"/>
      <c r="I251" s="26"/>
      <c r="J251" s="28"/>
      <c r="K251" s="53"/>
    </row>
    <row r="252" spans="1:11" ht="21" customHeight="1" x14ac:dyDescent="0.35">
      <c r="A252" s="188">
        <v>32</v>
      </c>
      <c r="B252" s="4">
        <v>45098</v>
      </c>
      <c r="C252" s="5" t="s">
        <v>104</v>
      </c>
      <c r="D252" s="46" t="s">
        <v>1491</v>
      </c>
      <c r="E252" s="9" t="s">
        <v>317</v>
      </c>
      <c r="F252" s="10"/>
      <c r="G252" s="205" t="s">
        <v>32</v>
      </c>
      <c r="H252" s="11"/>
      <c r="I252" s="203" t="s">
        <v>759</v>
      </c>
      <c r="J252" s="17">
        <v>42557</v>
      </c>
      <c r="K252" s="50">
        <f>SUM(K244,J252)</f>
        <v>635542</v>
      </c>
    </row>
    <row r="253" spans="1:11" ht="21" customHeight="1" x14ac:dyDescent="0.3">
      <c r="A253" s="189"/>
      <c r="B253" s="7"/>
      <c r="C253" s="8"/>
      <c r="D253" s="46" t="s">
        <v>604</v>
      </c>
      <c r="E253" s="9" t="s">
        <v>21</v>
      </c>
      <c r="F253" s="10"/>
      <c r="G253" s="196"/>
      <c r="H253" s="11"/>
      <c r="I253" s="193"/>
      <c r="J253" s="12"/>
      <c r="K253" s="47"/>
    </row>
    <row r="254" spans="1:11" ht="21" customHeight="1" x14ac:dyDescent="0.3">
      <c r="A254" s="189"/>
      <c r="B254" s="7"/>
      <c r="C254" s="8"/>
      <c r="D254" s="9"/>
      <c r="E254" s="9" t="s">
        <v>4</v>
      </c>
      <c r="F254" s="10"/>
      <c r="G254" s="196"/>
      <c r="H254" s="11"/>
      <c r="I254" s="193"/>
      <c r="J254" s="12"/>
      <c r="K254" s="47"/>
    </row>
    <row r="255" spans="1:11" ht="21" customHeight="1" x14ac:dyDescent="0.3">
      <c r="A255" s="189"/>
      <c r="B255" s="7"/>
      <c r="C255" s="8"/>
      <c r="D255" s="9"/>
      <c r="E255" s="9" t="s">
        <v>5</v>
      </c>
      <c r="F255" s="13" t="s">
        <v>14</v>
      </c>
      <c r="G255" s="196"/>
      <c r="H255" s="11" t="s">
        <v>52</v>
      </c>
      <c r="I255" s="193"/>
      <c r="J255" s="12"/>
      <c r="K255" s="47"/>
    </row>
    <row r="256" spans="1:11" ht="21" customHeight="1" x14ac:dyDescent="0.3">
      <c r="A256" s="189"/>
      <c r="B256" s="7"/>
      <c r="C256" s="8"/>
      <c r="D256" s="9"/>
      <c r="E256" s="9" t="s">
        <v>6</v>
      </c>
      <c r="F256" s="13" t="s">
        <v>14</v>
      </c>
      <c r="G256" s="196"/>
      <c r="H256" s="11" t="s">
        <v>28</v>
      </c>
      <c r="I256" s="193"/>
      <c r="J256" s="12"/>
      <c r="K256" s="47"/>
    </row>
    <row r="257" spans="1:11" ht="21" customHeight="1" x14ac:dyDescent="0.3">
      <c r="A257" s="189"/>
      <c r="B257" s="7"/>
      <c r="C257" s="8"/>
      <c r="D257" s="9"/>
      <c r="E257" s="9" t="s">
        <v>7</v>
      </c>
      <c r="F257" s="13" t="s">
        <v>14</v>
      </c>
      <c r="G257" s="196"/>
      <c r="H257" s="11" t="s">
        <v>65</v>
      </c>
      <c r="I257" s="193"/>
      <c r="J257" s="12"/>
      <c r="K257" s="47"/>
    </row>
    <row r="258" spans="1:11" ht="21" customHeight="1" thickBot="1" x14ac:dyDescent="0.35">
      <c r="A258" s="201"/>
      <c r="B258" s="34"/>
      <c r="C258" s="19"/>
      <c r="D258" s="20"/>
      <c r="E258" s="174" t="s">
        <v>72</v>
      </c>
      <c r="F258" s="13" t="s">
        <v>14</v>
      </c>
      <c r="G258" s="211"/>
      <c r="H258" s="11" t="s">
        <v>68</v>
      </c>
      <c r="I258" s="204"/>
      <c r="J258" s="23"/>
      <c r="K258" s="51"/>
    </row>
    <row r="259" spans="1:11" ht="21" customHeight="1" thickTop="1" x14ac:dyDescent="0.3">
      <c r="A259" s="52"/>
      <c r="B259" s="40"/>
      <c r="C259" s="25"/>
      <c r="D259" s="26"/>
      <c r="E259" s="172"/>
      <c r="F259" s="173"/>
      <c r="G259" s="170"/>
      <c r="H259" s="171"/>
      <c r="I259" s="26"/>
      <c r="J259" s="28"/>
      <c r="K259" s="53"/>
    </row>
    <row r="260" spans="1:11" ht="21" customHeight="1" x14ac:dyDescent="0.35">
      <c r="A260" s="188">
        <v>33</v>
      </c>
      <c r="B260" s="4">
        <v>45098</v>
      </c>
      <c r="C260" s="5" t="s">
        <v>35</v>
      </c>
      <c r="D260" s="46" t="s">
        <v>1514</v>
      </c>
      <c r="E260" s="9" t="s">
        <v>317</v>
      </c>
      <c r="F260" s="13" t="s">
        <v>14</v>
      </c>
      <c r="G260" s="202" t="s">
        <v>12</v>
      </c>
      <c r="H260" s="11" t="s">
        <v>26</v>
      </c>
      <c r="I260" s="203" t="s">
        <v>759</v>
      </c>
      <c r="J260" s="17">
        <v>7628</v>
      </c>
      <c r="K260" s="50">
        <f>SUM(K252,J260)</f>
        <v>643170</v>
      </c>
    </row>
    <row r="261" spans="1:11" ht="21" customHeight="1" x14ac:dyDescent="0.3">
      <c r="A261" s="189"/>
      <c r="B261" s="7"/>
      <c r="C261" s="8"/>
      <c r="D261" s="46" t="s">
        <v>1515</v>
      </c>
      <c r="E261" s="9" t="s">
        <v>21</v>
      </c>
      <c r="F261" s="10" t="s">
        <v>12</v>
      </c>
      <c r="G261" s="214"/>
      <c r="H261" s="11" t="s">
        <v>65</v>
      </c>
      <c r="I261" s="193"/>
      <c r="J261" s="12"/>
      <c r="K261" s="47"/>
    </row>
    <row r="262" spans="1:11" ht="21" customHeight="1" x14ac:dyDescent="0.3">
      <c r="A262" s="189"/>
      <c r="B262" s="7"/>
      <c r="C262" s="8"/>
      <c r="D262" s="9"/>
      <c r="E262" s="9" t="s">
        <v>4</v>
      </c>
      <c r="F262" s="10" t="s">
        <v>12</v>
      </c>
      <c r="G262" s="214"/>
      <c r="H262" s="11" t="s">
        <v>65</v>
      </c>
      <c r="I262" s="193"/>
      <c r="J262" s="12"/>
      <c r="K262" s="47"/>
    </row>
    <row r="263" spans="1:11" ht="21" customHeight="1" x14ac:dyDescent="0.3">
      <c r="A263" s="189"/>
      <c r="B263" s="7"/>
      <c r="C263" s="8"/>
      <c r="D263" s="9"/>
      <c r="E263" s="9" t="s">
        <v>5</v>
      </c>
      <c r="F263" s="13" t="s">
        <v>14</v>
      </c>
      <c r="G263" s="214"/>
      <c r="H263" s="11" t="s">
        <v>88</v>
      </c>
      <c r="I263" s="193"/>
      <c r="J263" s="12"/>
      <c r="K263" s="47"/>
    </row>
    <row r="264" spans="1:11" ht="21" customHeight="1" x14ac:dyDescent="0.3">
      <c r="A264" s="189"/>
      <c r="B264" s="7"/>
      <c r="C264" s="8"/>
      <c r="D264" s="9"/>
      <c r="E264" s="9" t="s">
        <v>6</v>
      </c>
      <c r="F264" s="10" t="s">
        <v>12</v>
      </c>
      <c r="G264" s="214"/>
      <c r="H264" s="11" t="s">
        <v>65</v>
      </c>
      <c r="I264" s="193"/>
      <c r="J264" s="12"/>
      <c r="K264" s="47"/>
    </row>
    <row r="265" spans="1:11" ht="21" customHeight="1" x14ac:dyDescent="0.3">
      <c r="A265" s="189"/>
      <c r="B265" s="7"/>
      <c r="C265" s="8"/>
      <c r="D265" s="9"/>
      <c r="E265" s="9" t="s">
        <v>7</v>
      </c>
      <c r="F265" s="13" t="s">
        <v>14</v>
      </c>
      <c r="G265" s="214"/>
      <c r="H265" s="11" t="s">
        <v>88</v>
      </c>
      <c r="I265" s="193"/>
      <c r="J265" s="12"/>
      <c r="K265" s="47"/>
    </row>
    <row r="266" spans="1:11" ht="21" customHeight="1" thickBot="1" x14ac:dyDescent="0.35">
      <c r="A266" s="201"/>
      <c r="B266" s="34"/>
      <c r="C266" s="19"/>
      <c r="D266" s="20"/>
      <c r="E266" s="174" t="s">
        <v>72</v>
      </c>
      <c r="F266" s="10" t="s">
        <v>12</v>
      </c>
      <c r="G266" s="214"/>
      <c r="H266" s="11" t="s">
        <v>55</v>
      </c>
      <c r="I266" s="204"/>
      <c r="J266" s="23"/>
      <c r="K266" s="51"/>
    </row>
    <row r="267" spans="1:11" ht="21" customHeight="1" thickTop="1" x14ac:dyDescent="0.3">
      <c r="A267" s="52"/>
      <c r="B267" s="40"/>
      <c r="C267" s="25"/>
      <c r="D267" s="26"/>
      <c r="E267" s="172"/>
      <c r="F267" s="173"/>
      <c r="G267" s="170"/>
      <c r="H267" s="171"/>
      <c r="I267" s="26"/>
      <c r="J267" s="28"/>
      <c r="K267" s="53"/>
    </row>
    <row r="268" spans="1:11" ht="21" customHeight="1" x14ac:dyDescent="0.35">
      <c r="A268" s="188">
        <v>34</v>
      </c>
      <c r="B268" s="4">
        <v>45099</v>
      </c>
      <c r="C268" s="5" t="s">
        <v>35</v>
      </c>
      <c r="D268" s="46" t="s">
        <v>1516</v>
      </c>
      <c r="E268" s="9" t="s">
        <v>317</v>
      </c>
      <c r="F268" s="13"/>
      <c r="G268" s="205" t="s">
        <v>32</v>
      </c>
      <c r="H268" s="11"/>
      <c r="I268" s="203" t="s">
        <v>1382</v>
      </c>
      <c r="J268" s="17">
        <v>26536</v>
      </c>
      <c r="K268" s="50">
        <f>SUM(K260,J268)</f>
        <v>669706</v>
      </c>
    </row>
    <row r="269" spans="1:11" ht="21" customHeight="1" x14ac:dyDescent="0.3">
      <c r="A269" s="189"/>
      <c r="B269" s="7"/>
      <c r="C269" s="8"/>
      <c r="D269" s="46" t="s">
        <v>490</v>
      </c>
      <c r="E269" s="9" t="s">
        <v>21</v>
      </c>
      <c r="F269" s="13" t="s">
        <v>14</v>
      </c>
      <c r="G269" s="196"/>
      <c r="H269" s="11" t="s">
        <v>65</v>
      </c>
      <c r="I269" s="193"/>
      <c r="J269" s="12"/>
      <c r="K269" s="47"/>
    </row>
    <row r="270" spans="1:11" ht="21" customHeight="1" x14ac:dyDescent="0.3">
      <c r="A270" s="189"/>
      <c r="B270" s="7"/>
      <c r="C270" s="8"/>
      <c r="D270" s="9"/>
      <c r="E270" s="9" t="s">
        <v>4</v>
      </c>
      <c r="F270" s="13" t="s">
        <v>14</v>
      </c>
      <c r="G270" s="196"/>
      <c r="H270" s="11" t="s">
        <v>25</v>
      </c>
      <c r="I270" s="193"/>
      <c r="J270" s="12"/>
      <c r="K270" s="47"/>
    </row>
    <row r="271" spans="1:11" ht="21" customHeight="1" x14ac:dyDescent="0.3">
      <c r="A271" s="189"/>
      <c r="B271" s="7"/>
      <c r="C271" s="8"/>
      <c r="D271" s="9"/>
      <c r="E271" s="9" t="s">
        <v>5</v>
      </c>
      <c r="F271" s="10" t="s">
        <v>12</v>
      </c>
      <c r="G271" s="196"/>
      <c r="H271" s="11" t="s">
        <v>65</v>
      </c>
      <c r="I271" s="193"/>
      <c r="J271" s="12"/>
      <c r="K271" s="47"/>
    </row>
    <row r="272" spans="1:11" ht="21" customHeight="1" x14ac:dyDescent="0.3">
      <c r="A272" s="189"/>
      <c r="B272" s="7"/>
      <c r="C272" s="8"/>
      <c r="D272" s="9"/>
      <c r="E272" s="9" t="s">
        <v>6</v>
      </c>
      <c r="F272" s="13" t="s">
        <v>14</v>
      </c>
      <c r="G272" s="196"/>
      <c r="H272" s="11" t="s">
        <v>13</v>
      </c>
      <c r="I272" s="193"/>
      <c r="J272" s="12"/>
      <c r="K272" s="47"/>
    </row>
    <row r="273" spans="1:11" ht="21" customHeight="1" x14ac:dyDescent="0.3">
      <c r="A273" s="189"/>
      <c r="B273" s="7"/>
      <c r="C273" s="8"/>
      <c r="D273" s="9"/>
      <c r="E273" s="9" t="s">
        <v>7</v>
      </c>
      <c r="F273" s="10" t="s">
        <v>12</v>
      </c>
      <c r="G273" s="196"/>
      <c r="H273" s="11" t="s">
        <v>88</v>
      </c>
      <c r="I273" s="193"/>
      <c r="J273" s="12"/>
      <c r="K273" s="47"/>
    </row>
    <row r="274" spans="1:11" ht="21" customHeight="1" thickBot="1" x14ac:dyDescent="0.35">
      <c r="A274" s="201"/>
      <c r="B274" s="34"/>
      <c r="C274" s="19"/>
      <c r="D274" s="20"/>
      <c r="E274" s="174" t="s">
        <v>72</v>
      </c>
      <c r="F274" s="13" t="s">
        <v>14</v>
      </c>
      <c r="G274" s="211"/>
      <c r="H274" s="11" t="s">
        <v>55</v>
      </c>
      <c r="I274" s="204"/>
      <c r="J274" s="23"/>
      <c r="K274" s="51"/>
    </row>
    <row r="275" spans="1:11" ht="21" customHeight="1" thickTop="1" x14ac:dyDescent="0.3">
      <c r="A275" s="52"/>
      <c r="B275" s="40"/>
      <c r="C275" s="25"/>
      <c r="D275" s="26"/>
      <c r="E275" s="172"/>
      <c r="F275" s="173"/>
      <c r="G275" s="170"/>
      <c r="H275" s="171"/>
      <c r="I275" s="26"/>
      <c r="J275" s="28"/>
      <c r="K275" s="53"/>
    </row>
    <row r="276" spans="1:11" ht="21" customHeight="1" x14ac:dyDescent="0.35">
      <c r="A276" s="188">
        <v>35</v>
      </c>
      <c r="B276" s="4">
        <v>45100</v>
      </c>
      <c r="C276" s="5" t="s">
        <v>35</v>
      </c>
      <c r="D276" s="46" t="s">
        <v>1517</v>
      </c>
      <c r="E276" s="9" t="s">
        <v>317</v>
      </c>
      <c r="F276" s="13"/>
      <c r="G276" s="205" t="s">
        <v>32</v>
      </c>
      <c r="H276" s="11"/>
      <c r="I276" s="203" t="s">
        <v>1370</v>
      </c>
      <c r="J276" s="17">
        <v>39731</v>
      </c>
      <c r="K276" s="50">
        <f>SUM(K268,J276)</f>
        <v>709437</v>
      </c>
    </row>
    <row r="277" spans="1:11" ht="21" customHeight="1" x14ac:dyDescent="0.3">
      <c r="A277" s="189"/>
      <c r="B277" s="7"/>
      <c r="C277" s="8"/>
      <c r="D277" s="46" t="s">
        <v>1143</v>
      </c>
      <c r="E277" s="9" t="s">
        <v>21</v>
      </c>
      <c r="F277" s="13" t="s">
        <v>14</v>
      </c>
      <c r="G277" s="196"/>
      <c r="H277" s="11" t="s">
        <v>133</v>
      </c>
      <c r="I277" s="193"/>
      <c r="J277" s="12"/>
      <c r="K277" s="47"/>
    </row>
    <row r="278" spans="1:11" ht="21" customHeight="1" x14ac:dyDescent="0.3">
      <c r="A278" s="189"/>
      <c r="B278" s="7"/>
      <c r="C278" s="8"/>
      <c r="D278" s="9"/>
      <c r="E278" s="9" t="s">
        <v>4</v>
      </c>
      <c r="F278" s="13" t="s">
        <v>14</v>
      </c>
      <c r="G278" s="196"/>
      <c r="H278" s="11" t="s">
        <v>52</v>
      </c>
      <c r="I278" s="193"/>
      <c r="J278" s="12"/>
      <c r="K278" s="47"/>
    </row>
    <row r="279" spans="1:11" ht="21" customHeight="1" x14ac:dyDescent="0.3">
      <c r="A279" s="189"/>
      <c r="B279" s="7"/>
      <c r="C279" s="8"/>
      <c r="D279" s="9"/>
      <c r="E279" s="9" t="s">
        <v>5</v>
      </c>
      <c r="F279" s="13" t="s">
        <v>14</v>
      </c>
      <c r="G279" s="196"/>
      <c r="H279" s="11" t="s">
        <v>29</v>
      </c>
      <c r="I279" s="193"/>
      <c r="J279" s="12"/>
      <c r="K279" s="47"/>
    </row>
    <row r="280" spans="1:11" ht="21" customHeight="1" x14ac:dyDescent="0.3">
      <c r="A280" s="189"/>
      <c r="B280" s="7"/>
      <c r="C280" s="8"/>
      <c r="D280" s="9"/>
      <c r="E280" s="9" t="s">
        <v>6</v>
      </c>
      <c r="F280" s="13" t="s">
        <v>14</v>
      </c>
      <c r="G280" s="196"/>
      <c r="H280" s="11" t="s">
        <v>13</v>
      </c>
      <c r="I280" s="193"/>
      <c r="J280" s="12"/>
      <c r="K280" s="47"/>
    </row>
    <row r="281" spans="1:11" ht="21" customHeight="1" x14ac:dyDescent="0.3">
      <c r="A281" s="189"/>
      <c r="B281" s="7"/>
      <c r="C281" s="8"/>
      <c r="D281" s="9"/>
      <c r="E281" s="9" t="s">
        <v>7</v>
      </c>
      <c r="F281" s="10" t="s">
        <v>12</v>
      </c>
      <c r="G281" s="196"/>
      <c r="H281" s="11" t="s">
        <v>48</v>
      </c>
      <c r="I281" s="193"/>
      <c r="J281" s="12"/>
      <c r="K281" s="47"/>
    </row>
    <row r="282" spans="1:11" ht="21" customHeight="1" thickBot="1" x14ac:dyDescent="0.35">
      <c r="A282" s="201"/>
      <c r="B282" s="34"/>
      <c r="C282" s="19"/>
      <c r="D282" s="20"/>
      <c r="E282" s="174" t="s">
        <v>72</v>
      </c>
      <c r="F282" s="13" t="s">
        <v>14</v>
      </c>
      <c r="G282" s="211"/>
      <c r="H282" s="11" t="s">
        <v>68</v>
      </c>
      <c r="I282" s="204"/>
      <c r="J282" s="23"/>
      <c r="K282" s="51"/>
    </row>
    <row r="283" spans="1:11" ht="21" customHeight="1" thickTop="1" x14ac:dyDescent="0.3">
      <c r="A283" s="52"/>
      <c r="B283" s="40"/>
      <c r="C283" s="25"/>
      <c r="D283" s="26"/>
      <c r="E283" s="172"/>
      <c r="F283" s="173"/>
      <c r="G283" s="170"/>
      <c r="H283" s="171"/>
      <c r="I283" s="26"/>
      <c r="J283" s="28"/>
      <c r="K283" s="53"/>
    </row>
    <row r="284" spans="1:11" ht="21" customHeight="1" x14ac:dyDescent="0.35">
      <c r="A284" s="188">
        <v>36</v>
      </c>
      <c r="B284" s="4">
        <v>45104</v>
      </c>
      <c r="C284" s="5" t="s">
        <v>35</v>
      </c>
      <c r="D284" s="46" t="s">
        <v>1520</v>
      </c>
      <c r="E284" s="9" t="s">
        <v>317</v>
      </c>
      <c r="F284" s="13"/>
      <c r="G284" s="202" t="s">
        <v>12</v>
      </c>
      <c r="H284" s="11"/>
      <c r="I284" s="203" t="s">
        <v>1370</v>
      </c>
      <c r="J284" s="17">
        <v>3027</v>
      </c>
      <c r="K284" s="50">
        <f>SUM(K276,J284)</f>
        <v>712464</v>
      </c>
    </row>
    <row r="285" spans="1:11" ht="21" customHeight="1" x14ac:dyDescent="0.3">
      <c r="A285" s="189"/>
      <c r="B285" s="7"/>
      <c r="C285" s="8"/>
      <c r="D285" s="46" t="s">
        <v>1519</v>
      </c>
      <c r="E285" s="9" t="s">
        <v>21</v>
      </c>
      <c r="F285" s="13"/>
      <c r="G285" s="214"/>
      <c r="H285" s="11"/>
      <c r="I285" s="193"/>
      <c r="J285" s="12"/>
      <c r="K285" s="47"/>
    </row>
    <row r="286" spans="1:11" ht="21" customHeight="1" x14ac:dyDescent="0.3">
      <c r="A286" s="189"/>
      <c r="B286" s="7"/>
      <c r="C286" s="8"/>
      <c r="D286" s="9"/>
      <c r="E286" s="9" t="s">
        <v>4</v>
      </c>
      <c r="F286" s="10" t="s">
        <v>12</v>
      </c>
      <c r="G286" s="214"/>
      <c r="H286" s="11" t="s">
        <v>16</v>
      </c>
      <c r="I286" s="193"/>
      <c r="J286" s="12"/>
      <c r="K286" s="47"/>
    </row>
    <row r="287" spans="1:11" ht="21" customHeight="1" x14ac:dyDescent="0.3">
      <c r="A287" s="189"/>
      <c r="B287" s="7"/>
      <c r="C287" s="8"/>
      <c r="D287" s="9"/>
      <c r="E287" s="9" t="s">
        <v>5</v>
      </c>
      <c r="F287" s="10" t="s">
        <v>12</v>
      </c>
      <c r="G287" s="214"/>
      <c r="H287" s="11" t="s">
        <v>101</v>
      </c>
      <c r="I287" s="193"/>
      <c r="J287" s="12"/>
      <c r="K287" s="47"/>
    </row>
    <row r="288" spans="1:11" ht="21" customHeight="1" x14ac:dyDescent="0.3">
      <c r="A288" s="189"/>
      <c r="B288" s="7"/>
      <c r="C288" s="8"/>
      <c r="D288" s="9"/>
      <c r="E288" s="9" t="s">
        <v>6</v>
      </c>
      <c r="F288" s="10" t="s">
        <v>12</v>
      </c>
      <c r="G288" s="214"/>
      <c r="H288" s="11" t="s">
        <v>65</v>
      </c>
      <c r="I288" s="193"/>
      <c r="J288" s="12"/>
      <c r="K288" s="47"/>
    </row>
    <row r="289" spans="1:11" ht="21" customHeight="1" x14ac:dyDescent="0.3">
      <c r="A289" s="189"/>
      <c r="B289" s="7"/>
      <c r="C289" s="8"/>
      <c r="D289" s="9"/>
      <c r="E289" s="9" t="s">
        <v>7</v>
      </c>
      <c r="F289" s="10" t="s">
        <v>12</v>
      </c>
      <c r="G289" s="214"/>
      <c r="H289" s="11" t="s">
        <v>17</v>
      </c>
      <c r="I289" s="193"/>
      <c r="J289" s="12"/>
      <c r="K289" s="47"/>
    </row>
    <row r="290" spans="1:11" ht="21" customHeight="1" thickBot="1" x14ac:dyDescent="0.35">
      <c r="A290" s="201"/>
      <c r="B290" s="34"/>
      <c r="C290" s="19"/>
      <c r="D290" s="20"/>
      <c r="E290" s="174" t="s">
        <v>72</v>
      </c>
      <c r="F290" s="13" t="s">
        <v>14</v>
      </c>
      <c r="G290" s="214"/>
      <c r="H290" s="11" t="s">
        <v>68</v>
      </c>
      <c r="I290" s="204"/>
      <c r="J290" s="23"/>
      <c r="K290" s="51"/>
    </row>
    <row r="291" spans="1:11" ht="21" customHeight="1" thickTop="1" x14ac:dyDescent="0.3">
      <c r="A291" s="52"/>
      <c r="B291" s="40"/>
      <c r="C291" s="25"/>
      <c r="D291" s="26"/>
      <c r="E291" s="172"/>
      <c r="F291" s="173"/>
      <c r="G291" s="170"/>
      <c r="H291" s="171"/>
      <c r="I291" s="26"/>
      <c r="J291" s="28"/>
      <c r="K291" s="53"/>
    </row>
    <row r="292" spans="1:11" ht="21" customHeight="1" x14ac:dyDescent="0.35">
      <c r="A292" s="188">
        <v>37</v>
      </c>
      <c r="B292" s="4">
        <v>45104</v>
      </c>
      <c r="C292" s="5" t="s">
        <v>23</v>
      </c>
      <c r="D292" s="46" t="s">
        <v>1521</v>
      </c>
      <c r="E292" s="9" t="s">
        <v>317</v>
      </c>
      <c r="F292" s="13"/>
      <c r="G292" s="205" t="s">
        <v>32</v>
      </c>
      <c r="H292" s="11"/>
      <c r="I292" s="203" t="s">
        <v>1382</v>
      </c>
      <c r="J292" s="17">
        <v>39298</v>
      </c>
      <c r="K292" s="50">
        <f>SUM(K284,J292)</f>
        <v>751762</v>
      </c>
    </row>
    <row r="293" spans="1:11" ht="21" customHeight="1" x14ac:dyDescent="0.3">
      <c r="A293" s="189"/>
      <c r="B293" s="7"/>
      <c r="C293" s="8"/>
      <c r="D293" s="46" t="s">
        <v>1469</v>
      </c>
      <c r="E293" s="9" t="s">
        <v>21</v>
      </c>
      <c r="F293" s="13"/>
      <c r="G293" s="196"/>
      <c r="H293" s="11"/>
      <c r="I293" s="193"/>
      <c r="J293" s="12"/>
      <c r="K293" s="47"/>
    </row>
    <row r="294" spans="1:11" ht="21" customHeight="1" x14ac:dyDescent="0.3">
      <c r="A294" s="189"/>
      <c r="B294" s="7"/>
      <c r="C294" s="8"/>
      <c r="D294" s="9"/>
      <c r="E294" s="9" t="s">
        <v>4</v>
      </c>
      <c r="F294" s="10"/>
      <c r="G294" s="196"/>
      <c r="H294" s="11"/>
      <c r="I294" s="193"/>
      <c r="J294" s="12"/>
      <c r="K294" s="47"/>
    </row>
    <row r="295" spans="1:11" ht="21" customHeight="1" x14ac:dyDescent="0.3">
      <c r="A295" s="189"/>
      <c r="B295" s="7"/>
      <c r="C295" s="8"/>
      <c r="D295" s="9"/>
      <c r="E295" s="9" t="s">
        <v>5</v>
      </c>
      <c r="F295" s="10"/>
      <c r="G295" s="196"/>
      <c r="H295" s="11"/>
      <c r="I295" s="193"/>
      <c r="J295" s="12"/>
      <c r="K295" s="47"/>
    </row>
    <row r="296" spans="1:11" ht="21" customHeight="1" x14ac:dyDescent="0.3">
      <c r="A296" s="189"/>
      <c r="B296" s="7"/>
      <c r="C296" s="8"/>
      <c r="D296" s="9"/>
      <c r="E296" s="9" t="s">
        <v>6</v>
      </c>
      <c r="F296" s="13" t="s">
        <v>14</v>
      </c>
      <c r="G296" s="196"/>
      <c r="H296" s="11" t="s">
        <v>45</v>
      </c>
      <c r="I296" s="193"/>
      <c r="J296" s="12"/>
      <c r="K296" s="47"/>
    </row>
    <row r="297" spans="1:11" ht="21" customHeight="1" x14ac:dyDescent="0.3">
      <c r="A297" s="189"/>
      <c r="B297" s="7"/>
      <c r="C297" s="8"/>
      <c r="D297" s="9"/>
      <c r="E297" s="9" t="s">
        <v>7</v>
      </c>
      <c r="F297" s="13" t="s">
        <v>14</v>
      </c>
      <c r="G297" s="196"/>
      <c r="H297" s="11" t="s">
        <v>93</v>
      </c>
      <c r="I297" s="193"/>
      <c r="J297" s="12"/>
      <c r="K297" s="47"/>
    </row>
    <row r="298" spans="1:11" ht="21" customHeight="1" thickBot="1" x14ac:dyDescent="0.35">
      <c r="A298" s="201"/>
      <c r="B298" s="34"/>
      <c r="C298" s="19"/>
      <c r="D298" s="20"/>
      <c r="E298" s="174" t="s">
        <v>72</v>
      </c>
      <c r="F298" s="13" t="s">
        <v>14</v>
      </c>
      <c r="G298" s="211"/>
      <c r="H298" s="11" t="s">
        <v>55</v>
      </c>
      <c r="I298" s="204"/>
      <c r="J298" s="23"/>
      <c r="K298" s="51"/>
    </row>
    <row r="299" spans="1:11" ht="21" customHeight="1" thickTop="1" x14ac:dyDescent="0.3">
      <c r="A299" s="52"/>
      <c r="B299" s="40"/>
      <c r="C299" s="25"/>
      <c r="D299" s="26"/>
      <c r="E299" s="172"/>
      <c r="F299" s="173"/>
      <c r="G299" s="170"/>
      <c r="H299" s="171"/>
      <c r="I299" s="26"/>
      <c r="J299" s="28"/>
      <c r="K299" s="53"/>
    </row>
    <row r="300" spans="1:11" ht="21" customHeight="1" x14ac:dyDescent="0.35">
      <c r="A300" s="188">
        <v>38</v>
      </c>
      <c r="B300" s="4">
        <v>45105</v>
      </c>
      <c r="C300" s="5" t="s">
        <v>35</v>
      </c>
      <c r="D300" s="46" t="s">
        <v>1522</v>
      </c>
      <c r="E300" s="9" t="s">
        <v>317</v>
      </c>
      <c r="F300" s="13"/>
      <c r="G300" s="205" t="s">
        <v>32</v>
      </c>
      <c r="H300" s="11"/>
      <c r="I300" s="203" t="s">
        <v>1177</v>
      </c>
      <c r="J300" s="17">
        <v>23626</v>
      </c>
      <c r="K300" s="50">
        <f>SUM(K292,J300)</f>
        <v>775388</v>
      </c>
    </row>
    <row r="301" spans="1:11" ht="21" customHeight="1" x14ac:dyDescent="0.3">
      <c r="A301" s="189"/>
      <c r="B301" s="7"/>
      <c r="C301" s="8"/>
      <c r="D301" s="46" t="s">
        <v>1523</v>
      </c>
      <c r="E301" s="9" t="s">
        <v>21</v>
      </c>
      <c r="F301" s="13" t="s">
        <v>14</v>
      </c>
      <c r="G301" s="196"/>
      <c r="H301" s="11" t="s">
        <v>26</v>
      </c>
      <c r="I301" s="193"/>
      <c r="J301" s="12"/>
      <c r="K301" s="47"/>
    </row>
    <row r="302" spans="1:11" ht="21" customHeight="1" x14ac:dyDescent="0.3">
      <c r="A302" s="189"/>
      <c r="B302" s="7"/>
      <c r="C302" s="8"/>
      <c r="D302" s="9"/>
      <c r="E302" s="9" t="s">
        <v>4</v>
      </c>
      <c r="F302" s="13" t="s">
        <v>14</v>
      </c>
      <c r="G302" s="196"/>
      <c r="H302" s="11" t="s">
        <v>47</v>
      </c>
      <c r="I302" s="193"/>
      <c r="J302" s="12"/>
      <c r="K302" s="47"/>
    </row>
    <row r="303" spans="1:11" ht="21" customHeight="1" x14ac:dyDescent="0.3">
      <c r="A303" s="189"/>
      <c r="B303" s="7"/>
      <c r="C303" s="8"/>
      <c r="D303" s="9"/>
      <c r="E303" s="9" t="s">
        <v>5</v>
      </c>
      <c r="F303" s="10" t="s">
        <v>12</v>
      </c>
      <c r="G303" s="196"/>
      <c r="H303" s="11" t="s">
        <v>16</v>
      </c>
      <c r="I303" s="193"/>
      <c r="J303" s="12"/>
      <c r="K303" s="47"/>
    </row>
    <row r="304" spans="1:11" ht="21" customHeight="1" x14ac:dyDescent="0.3">
      <c r="A304" s="189"/>
      <c r="B304" s="7"/>
      <c r="C304" s="8"/>
      <c r="D304" s="9"/>
      <c r="E304" s="9" t="s">
        <v>6</v>
      </c>
      <c r="F304" s="10" t="s">
        <v>12</v>
      </c>
      <c r="G304" s="196"/>
      <c r="H304" s="11" t="s">
        <v>33</v>
      </c>
      <c r="I304" s="193"/>
      <c r="J304" s="12"/>
      <c r="K304" s="47"/>
    </row>
    <row r="305" spans="1:11" ht="21" customHeight="1" x14ac:dyDescent="0.3">
      <c r="A305" s="189"/>
      <c r="B305" s="7"/>
      <c r="C305" s="8"/>
      <c r="D305" s="9"/>
      <c r="E305" s="9" t="s">
        <v>7</v>
      </c>
      <c r="F305" s="13" t="s">
        <v>14</v>
      </c>
      <c r="G305" s="196"/>
      <c r="H305" s="11" t="s">
        <v>16</v>
      </c>
      <c r="I305" s="193"/>
      <c r="J305" s="12"/>
      <c r="K305" s="47"/>
    </row>
    <row r="306" spans="1:11" ht="21" customHeight="1" thickBot="1" x14ac:dyDescent="0.35">
      <c r="A306" s="201"/>
      <c r="B306" s="34"/>
      <c r="C306" s="19"/>
      <c r="D306" s="20"/>
      <c r="E306" s="174" t="s">
        <v>72</v>
      </c>
      <c r="F306" s="13" t="s">
        <v>14</v>
      </c>
      <c r="G306" s="211"/>
      <c r="H306" s="11" t="s">
        <v>55</v>
      </c>
      <c r="I306" s="204"/>
      <c r="J306" s="23"/>
      <c r="K306" s="51"/>
    </row>
    <row r="307" spans="1:11" ht="21" customHeight="1" thickTop="1" x14ac:dyDescent="0.3">
      <c r="A307" s="52"/>
      <c r="B307" s="40"/>
      <c r="C307" s="25"/>
      <c r="D307" s="26"/>
      <c r="E307" s="172"/>
      <c r="F307" s="173"/>
      <c r="G307" s="170"/>
      <c r="H307" s="171"/>
      <c r="I307" s="26"/>
      <c r="J307" s="28"/>
      <c r="K307" s="53"/>
    </row>
    <row r="308" spans="1:11" ht="21" customHeight="1" x14ac:dyDescent="0.35">
      <c r="A308" s="188">
        <v>39</v>
      </c>
      <c r="B308" s="4">
        <v>45106</v>
      </c>
      <c r="C308" s="5" t="s">
        <v>35</v>
      </c>
      <c r="D308" s="46" t="s">
        <v>1524</v>
      </c>
      <c r="E308" s="9" t="s">
        <v>317</v>
      </c>
      <c r="F308" s="13"/>
      <c r="G308" s="205" t="s">
        <v>32</v>
      </c>
      <c r="H308" s="11"/>
      <c r="I308" s="203" t="s">
        <v>1382</v>
      </c>
      <c r="J308" s="17">
        <v>30422</v>
      </c>
      <c r="K308" s="50">
        <f>SUM(K300,J308)</f>
        <v>805810</v>
      </c>
    </row>
    <row r="309" spans="1:11" ht="21" customHeight="1" x14ac:dyDescent="0.3">
      <c r="A309" s="189"/>
      <c r="B309" s="7"/>
      <c r="C309" s="8"/>
      <c r="D309" s="46" t="s">
        <v>773</v>
      </c>
      <c r="E309" s="9" t="s">
        <v>21</v>
      </c>
      <c r="F309" s="13" t="s">
        <v>14</v>
      </c>
      <c r="G309" s="196"/>
      <c r="H309" s="11" t="s">
        <v>27</v>
      </c>
      <c r="I309" s="193"/>
      <c r="J309" s="12"/>
      <c r="K309" s="47"/>
    </row>
    <row r="310" spans="1:11" ht="21" customHeight="1" x14ac:dyDescent="0.3">
      <c r="A310" s="189"/>
      <c r="B310" s="7"/>
      <c r="C310" s="8"/>
      <c r="D310" s="9"/>
      <c r="E310" s="9" t="s">
        <v>4</v>
      </c>
      <c r="F310" s="13" t="s">
        <v>14</v>
      </c>
      <c r="G310" s="196"/>
      <c r="H310" s="11" t="s">
        <v>68</v>
      </c>
      <c r="I310" s="193"/>
      <c r="J310" s="12"/>
      <c r="K310" s="47"/>
    </row>
    <row r="311" spans="1:11" ht="21" customHeight="1" x14ac:dyDescent="0.3">
      <c r="A311" s="189"/>
      <c r="B311" s="7"/>
      <c r="C311" s="8"/>
      <c r="D311" s="9"/>
      <c r="E311" s="9" t="s">
        <v>5</v>
      </c>
      <c r="F311" s="13" t="s">
        <v>14</v>
      </c>
      <c r="G311" s="196"/>
      <c r="H311" s="11" t="s">
        <v>65</v>
      </c>
      <c r="I311" s="193"/>
      <c r="J311" s="12"/>
      <c r="K311" s="47"/>
    </row>
    <row r="312" spans="1:11" ht="21" customHeight="1" x14ac:dyDescent="0.3">
      <c r="A312" s="189"/>
      <c r="B312" s="7"/>
      <c r="C312" s="8"/>
      <c r="D312" s="9"/>
      <c r="E312" s="9" t="s">
        <v>6</v>
      </c>
      <c r="F312" s="10" t="s">
        <v>12</v>
      </c>
      <c r="G312" s="196"/>
      <c r="H312" s="11" t="s">
        <v>55</v>
      </c>
      <c r="I312" s="193"/>
      <c r="J312" s="12"/>
      <c r="K312" s="47"/>
    </row>
    <row r="313" spans="1:11" ht="21" customHeight="1" x14ac:dyDescent="0.3">
      <c r="A313" s="189"/>
      <c r="B313" s="7"/>
      <c r="C313" s="8"/>
      <c r="D313" s="9"/>
      <c r="E313" s="9" t="s">
        <v>7</v>
      </c>
      <c r="F313" s="13" t="s">
        <v>14</v>
      </c>
      <c r="G313" s="196"/>
      <c r="H313" s="11" t="s">
        <v>88</v>
      </c>
      <c r="I313" s="193"/>
      <c r="J313" s="12"/>
      <c r="K313" s="47"/>
    </row>
    <row r="314" spans="1:11" ht="21" customHeight="1" thickBot="1" x14ac:dyDescent="0.35">
      <c r="A314" s="201"/>
      <c r="B314" s="34"/>
      <c r="C314" s="19"/>
      <c r="D314" s="20"/>
      <c r="E314" s="174" t="s">
        <v>72</v>
      </c>
      <c r="F314" s="10" t="s">
        <v>12</v>
      </c>
      <c r="G314" s="211"/>
      <c r="H314" s="11" t="s">
        <v>55</v>
      </c>
      <c r="I314" s="204"/>
      <c r="J314" s="23"/>
      <c r="K314" s="51"/>
    </row>
    <row r="315" spans="1:11" ht="21" customHeight="1" thickTop="1" x14ac:dyDescent="0.3">
      <c r="A315" s="52"/>
      <c r="B315" s="40"/>
      <c r="C315" s="25"/>
      <c r="D315" s="26"/>
      <c r="E315" s="172"/>
      <c r="F315" s="173"/>
      <c r="G315" s="170"/>
      <c r="H315" s="171"/>
      <c r="I315" s="26"/>
      <c r="J315" s="28"/>
      <c r="K315" s="53"/>
    </row>
    <row r="316" spans="1:11" ht="21" customHeight="1" x14ac:dyDescent="0.3">
      <c r="B316" s="66"/>
      <c r="C316" s="67"/>
      <c r="D316" s="68"/>
      <c r="E316" s="68"/>
      <c r="F316" s="68"/>
      <c r="G316" s="68"/>
      <c r="H316" s="69"/>
      <c r="I316" s="68"/>
      <c r="J316" s="70"/>
    </row>
    <row r="317" spans="1:11" ht="21" customHeight="1" x14ac:dyDescent="0.3">
      <c r="B317" s="66"/>
      <c r="C317" s="67"/>
      <c r="D317" s="68"/>
      <c r="E317" s="68"/>
      <c r="F317" s="68"/>
      <c r="G317" s="68"/>
      <c r="H317" s="69"/>
      <c r="I317" s="68"/>
      <c r="J317" s="70"/>
    </row>
    <row r="318" spans="1:11" ht="15.75" thickBot="1" x14ac:dyDescent="0.3"/>
    <row r="319" spans="1:11" ht="19.5" x14ac:dyDescent="0.3">
      <c r="A319" s="231" t="s">
        <v>1518</v>
      </c>
      <c r="B319" s="232"/>
      <c r="C319" s="232"/>
      <c r="D319" s="86" t="s">
        <v>892</v>
      </c>
      <c r="E319" s="77">
        <f>I334</f>
        <v>39</v>
      </c>
      <c r="F319" s="80">
        <v>1</v>
      </c>
    </row>
    <row r="320" spans="1:11" ht="19.5" x14ac:dyDescent="0.3">
      <c r="A320" s="233"/>
      <c r="B320" s="234"/>
      <c r="C320" s="234"/>
      <c r="D320" s="84" t="s">
        <v>893</v>
      </c>
      <c r="E320" s="78">
        <f>F334</f>
        <v>21</v>
      </c>
      <c r="F320" s="81">
        <f>AVERAGE(E320*F319)/E319</f>
        <v>0.53846153846153844</v>
      </c>
    </row>
    <row r="321" spans="1:9" ht="19.5" x14ac:dyDescent="0.3">
      <c r="A321" s="233"/>
      <c r="B321" s="234"/>
      <c r="C321" s="234"/>
      <c r="D321" s="83" t="s">
        <v>894</v>
      </c>
      <c r="E321" s="78">
        <f>G334</f>
        <v>14</v>
      </c>
      <c r="F321" s="81">
        <f t="shared" ref="F321:F322" si="0">AVERAGE(E321*F320)/E320</f>
        <v>0.35897435897435898</v>
      </c>
    </row>
    <row r="322" spans="1:9" ht="19.5" x14ac:dyDescent="0.3">
      <c r="A322" s="233"/>
      <c r="B322" s="234"/>
      <c r="C322" s="234"/>
      <c r="D322" s="126" t="s">
        <v>896</v>
      </c>
      <c r="E322" s="78">
        <f>H334</f>
        <v>4</v>
      </c>
      <c r="F322" s="81">
        <f t="shared" si="0"/>
        <v>0.10256410256410256</v>
      </c>
    </row>
    <row r="323" spans="1:9" ht="20.25" thickBot="1" x14ac:dyDescent="0.35">
      <c r="A323" s="235"/>
      <c r="B323" s="236"/>
      <c r="C323" s="236"/>
      <c r="D323" s="128" t="s">
        <v>1059</v>
      </c>
      <c r="E323" s="140">
        <f>SUM(J1:J1184)</f>
        <v>805810</v>
      </c>
      <c r="F323" s="82"/>
      <c r="G323" s="1" t="s">
        <v>1526</v>
      </c>
    </row>
    <row r="326" spans="1:9" ht="18.75" x14ac:dyDescent="0.3">
      <c r="E326" s="89" t="s">
        <v>10</v>
      </c>
      <c r="F326" s="90" t="s">
        <v>839</v>
      </c>
      <c r="G326" s="91" t="s">
        <v>840</v>
      </c>
      <c r="H326" s="92" t="s">
        <v>38</v>
      </c>
      <c r="I326" s="93" t="s">
        <v>841</v>
      </c>
    </row>
    <row r="327" spans="1:9" ht="18.75" x14ac:dyDescent="0.3">
      <c r="E327" s="169" t="s">
        <v>1382</v>
      </c>
      <c r="F327" s="9">
        <v>7</v>
      </c>
      <c r="G327" s="9">
        <v>2</v>
      </c>
      <c r="H327" s="9">
        <v>1</v>
      </c>
      <c r="I327" s="9">
        <f>SUM(F327:H327)</f>
        <v>10</v>
      </c>
    </row>
    <row r="328" spans="1:9" ht="18.75" x14ac:dyDescent="0.3">
      <c r="E328" s="164" t="s">
        <v>759</v>
      </c>
      <c r="F328" s="9">
        <v>8</v>
      </c>
      <c r="G328" s="9">
        <v>9</v>
      </c>
      <c r="H328" s="9">
        <v>1</v>
      </c>
      <c r="I328" s="9">
        <f t="shared" ref="I328:I332" si="1">SUM(F328:H328)</f>
        <v>18</v>
      </c>
    </row>
    <row r="329" spans="1:9" ht="18.75" x14ac:dyDescent="0.3">
      <c r="E329" s="164" t="s">
        <v>1370</v>
      </c>
      <c r="F329" s="9">
        <v>1</v>
      </c>
      <c r="G329" s="9">
        <v>1</v>
      </c>
      <c r="H329" s="9">
        <v>1</v>
      </c>
      <c r="I329" s="9">
        <f t="shared" si="1"/>
        <v>3</v>
      </c>
    </row>
    <row r="330" spans="1:9" ht="18.75" x14ac:dyDescent="0.3">
      <c r="E330" s="164" t="s">
        <v>1496</v>
      </c>
      <c r="F330" s="9">
        <v>0</v>
      </c>
      <c r="G330" s="9">
        <v>0</v>
      </c>
      <c r="H330" s="9">
        <v>1</v>
      </c>
      <c r="I330" s="9">
        <f t="shared" si="1"/>
        <v>1</v>
      </c>
    </row>
    <row r="331" spans="1:9" ht="18.75" x14ac:dyDescent="0.3">
      <c r="E331" s="164" t="s">
        <v>1499</v>
      </c>
      <c r="F331" s="9">
        <v>4</v>
      </c>
      <c r="G331" s="9">
        <v>2</v>
      </c>
      <c r="H331" s="9">
        <v>0</v>
      </c>
      <c r="I331" s="9">
        <f t="shared" si="1"/>
        <v>6</v>
      </c>
    </row>
    <row r="332" spans="1:9" ht="18.75" x14ac:dyDescent="0.3">
      <c r="E332" s="164" t="s">
        <v>629</v>
      </c>
      <c r="F332" s="9">
        <v>1</v>
      </c>
      <c r="G332" s="9">
        <v>0</v>
      </c>
      <c r="H332" s="9">
        <v>0</v>
      </c>
      <c r="I332" s="9">
        <f t="shared" si="1"/>
        <v>1</v>
      </c>
    </row>
    <row r="333" spans="1:9" ht="18.75" x14ac:dyDescent="0.3">
      <c r="E333" s="160"/>
      <c r="F333" s="9"/>
      <c r="G333" s="9"/>
      <c r="H333" s="9"/>
      <c r="I333" s="87"/>
    </row>
    <row r="334" spans="1:9" ht="18.75" x14ac:dyDescent="0.3">
      <c r="E334" s="95" t="s">
        <v>1268</v>
      </c>
      <c r="F334" s="88">
        <f>SUM(F327:F333)</f>
        <v>21</v>
      </c>
      <c r="G334" s="88">
        <f>SUM(G327:G333)</f>
        <v>14</v>
      </c>
      <c r="H334" s="88">
        <f>SUM(H327:H333)</f>
        <v>4</v>
      </c>
      <c r="I334" s="88">
        <f>SUM(I327:I333)</f>
        <v>39</v>
      </c>
    </row>
  </sheetData>
  <mergeCells count="119">
    <mergeCell ref="A308:A314"/>
    <mergeCell ref="G308:G314"/>
    <mergeCell ref="I308:I314"/>
    <mergeCell ref="A268:A274"/>
    <mergeCell ref="G268:G274"/>
    <mergeCell ref="I268:I274"/>
    <mergeCell ref="A276:A282"/>
    <mergeCell ref="G276:G282"/>
    <mergeCell ref="I276:I282"/>
    <mergeCell ref="A292:A298"/>
    <mergeCell ref="G292:G298"/>
    <mergeCell ref="I292:I298"/>
    <mergeCell ref="A300:A306"/>
    <mergeCell ref="G300:G306"/>
    <mergeCell ref="I300:I306"/>
    <mergeCell ref="A252:A258"/>
    <mergeCell ref="G252:G258"/>
    <mergeCell ref="I252:I258"/>
    <mergeCell ref="A260:A266"/>
    <mergeCell ref="G260:G266"/>
    <mergeCell ref="I260:I266"/>
    <mergeCell ref="A236:A242"/>
    <mergeCell ref="G236:G242"/>
    <mergeCell ref="I236:I242"/>
    <mergeCell ref="A244:A250"/>
    <mergeCell ref="G244:G250"/>
    <mergeCell ref="I244:I250"/>
    <mergeCell ref="A220:A226"/>
    <mergeCell ref="G220:G226"/>
    <mergeCell ref="I220:I226"/>
    <mergeCell ref="A228:A234"/>
    <mergeCell ref="G228:G234"/>
    <mergeCell ref="I228:I234"/>
    <mergeCell ref="A204:A210"/>
    <mergeCell ref="G204:G210"/>
    <mergeCell ref="I204:I210"/>
    <mergeCell ref="A212:A218"/>
    <mergeCell ref="G212:G218"/>
    <mergeCell ref="I212:I218"/>
    <mergeCell ref="I124:I130"/>
    <mergeCell ref="A132:A138"/>
    <mergeCell ref="G132:G138"/>
    <mergeCell ref="I132:I138"/>
    <mergeCell ref="A172:A178"/>
    <mergeCell ref="G172:G178"/>
    <mergeCell ref="I172:I178"/>
    <mergeCell ref="A180:A186"/>
    <mergeCell ref="G180:G186"/>
    <mergeCell ref="I180:I186"/>
    <mergeCell ref="A156:A162"/>
    <mergeCell ref="G156:G162"/>
    <mergeCell ref="I156:I162"/>
    <mergeCell ref="A164:A170"/>
    <mergeCell ref="G164:G170"/>
    <mergeCell ref="I164:I170"/>
    <mergeCell ref="A319:C323"/>
    <mergeCell ref="A28:A34"/>
    <mergeCell ref="G28:G34"/>
    <mergeCell ref="I28:I34"/>
    <mergeCell ref="A20:A26"/>
    <mergeCell ref="G20:G26"/>
    <mergeCell ref="I20:I26"/>
    <mergeCell ref="A36:A42"/>
    <mergeCell ref="G36:G42"/>
    <mergeCell ref="I36:I42"/>
    <mergeCell ref="A44:A50"/>
    <mergeCell ref="G44:G50"/>
    <mergeCell ref="I44:I50"/>
    <mergeCell ref="A52:A58"/>
    <mergeCell ref="G52:G58"/>
    <mergeCell ref="I52:I58"/>
    <mergeCell ref="A84:A90"/>
    <mergeCell ref="G84:G90"/>
    <mergeCell ref="I84:I90"/>
    <mergeCell ref="A92:A98"/>
    <mergeCell ref="G92:G98"/>
    <mergeCell ref="I92:I98"/>
    <mergeCell ref="A116:A122"/>
    <mergeCell ref="G116:G122"/>
    <mergeCell ref="A1:K1"/>
    <mergeCell ref="A4:A10"/>
    <mergeCell ref="G4:G10"/>
    <mergeCell ref="I4:I10"/>
    <mergeCell ref="A12:A18"/>
    <mergeCell ref="G12:G18"/>
    <mergeCell ref="I12:I18"/>
    <mergeCell ref="A76:A82"/>
    <mergeCell ref="G76:G82"/>
    <mergeCell ref="I76:I82"/>
    <mergeCell ref="A60:A66"/>
    <mergeCell ref="G60:G66"/>
    <mergeCell ref="I60:I66"/>
    <mergeCell ref="A68:A74"/>
    <mergeCell ref="G68:G74"/>
    <mergeCell ref="I68:I74"/>
    <mergeCell ref="I116:I122"/>
    <mergeCell ref="A100:A106"/>
    <mergeCell ref="G100:G106"/>
    <mergeCell ref="I100:I106"/>
    <mergeCell ref="A108:A114"/>
    <mergeCell ref="G108:G114"/>
    <mergeCell ref="I108:I114"/>
    <mergeCell ref="A284:A290"/>
    <mergeCell ref="G284:G290"/>
    <mergeCell ref="I284:I290"/>
    <mergeCell ref="A140:A146"/>
    <mergeCell ref="G140:G146"/>
    <mergeCell ref="I140:I146"/>
    <mergeCell ref="A148:A154"/>
    <mergeCell ref="G148:G154"/>
    <mergeCell ref="I148:I154"/>
    <mergeCell ref="A124:A130"/>
    <mergeCell ref="G124:G130"/>
    <mergeCell ref="A188:A194"/>
    <mergeCell ref="G188:G194"/>
    <mergeCell ref="I188:I194"/>
    <mergeCell ref="A196:A202"/>
    <mergeCell ref="G196:G202"/>
    <mergeCell ref="I196:I202"/>
  </mergeCells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9"/>
  <sheetViews>
    <sheetView tabSelected="1" zoomScale="120" zoomScaleNormal="120" workbookViewId="0">
      <pane xSplit="1" ySplit="3" topLeftCell="B364" activePane="bottomRight" state="frozen"/>
      <selection pane="topRight" activeCell="B1" sqref="B1"/>
      <selection pane="bottomLeft" activeCell="A4" sqref="A4"/>
      <selection pane="bottomRight" activeCell="G380" sqref="G380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1525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>
        <v>45109</v>
      </c>
      <c r="C4" s="5" t="s">
        <v>104</v>
      </c>
      <c r="D4" s="46" t="s">
        <v>1527</v>
      </c>
      <c r="E4" s="9"/>
      <c r="F4" s="13"/>
      <c r="G4" s="205" t="s">
        <v>32</v>
      </c>
      <c r="H4" s="11"/>
      <c r="I4" s="203" t="s">
        <v>1382</v>
      </c>
      <c r="J4" s="17">
        <v>40150</v>
      </c>
      <c r="K4" s="50">
        <f>SUM(J4)</f>
        <v>40150</v>
      </c>
    </row>
    <row r="5" spans="1:11" ht="18.75" customHeight="1" x14ac:dyDescent="0.3">
      <c r="A5" s="189"/>
      <c r="B5" s="7"/>
      <c r="C5" s="8"/>
      <c r="D5" s="46" t="s">
        <v>1528</v>
      </c>
      <c r="E5" s="9" t="s">
        <v>21</v>
      </c>
      <c r="F5" s="10"/>
      <c r="G5" s="196"/>
      <c r="H5" s="11"/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0"/>
      <c r="G6" s="196"/>
      <c r="H6" s="11"/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3" t="s">
        <v>14</v>
      </c>
      <c r="G7" s="196"/>
      <c r="H7" s="11" t="s">
        <v>52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3" t="s">
        <v>14</v>
      </c>
      <c r="G8" s="196"/>
      <c r="H8" s="11" t="s">
        <v>133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3" t="s">
        <v>14</v>
      </c>
      <c r="G9" s="196"/>
      <c r="H9" s="11" t="s">
        <v>63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3" t="s">
        <v>14</v>
      </c>
      <c r="G10" s="211"/>
      <c r="H10" s="11" t="s">
        <v>68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>
        <v>45109</v>
      </c>
      <c r="C12" s="5" t="s">
        <v>35</v>
      </c>
      <c r="D12" s="46" t="s">
        <v>1529</v>
      </c>
      <c r="E12" s="9" t="s">
        <v>317</v>
      </c>
      <c r="F12" s="13"/>
      <c r="G12" s="202" t="s">
        <v>43</v>
      </c>
      <c r="H12" s="11"/>
      <c r="I12" s="203" t="s">
        <v>1382</v>
      </c>
      <c r="J12" s="17">
        <v>5357</v>
      </c>
      <c r="K12" s="50">
        <f>SUM(K4,J12)</f>
        <v>45507</v>
      </c>
    </row>
    <row r="13" spans="1:11" ht="18.75" customHeight="1" x14ac:dyDescent="0.3">
      <c r="A13" s="189"/>
      <c r="B13" s="7"/>
      <c r="C13" s="8"/>
      <c r="D13" s="46" t="s">
        <v>866</v>
      </c>
      <c r="E13" s="9" t="s">
        <v>21</v>
      </c>
      <c r="F13" s="13" t="s">
        <v>14</v>
      </c>
      <c r="G13" s="214"/>
      <c r="H13" s="11" t="s">
        <v>29</v>
      </c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0" t="s">
        <v>12</v>
      </c>
      <c r="G14" s="214"/>
      <c r="H14" s="11" t="s">
        <v>135</v>
      </c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0" t="s">
        <v>12</v>
      </c>
      <c r="G15" s="214"/>
      <c r="H15" s="11" t="s">
        <v>45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0" t="s">
        <v>12</v>
      </c>
      <c r="G16" s="214"/>
      <c r="H16" s="11" t="s">
        <v>28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3" t="s">
        <v>14</v>
      </c>
      <c r="G17" s="214"/>
      <c r="H17" s="11" t="s">
        <v>45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0" t="s">
        <v>12</v>
      </c>
      <c r="G18" s="214"/>
      <c r="H18" s="11" t="s">
        <v>55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>
        <v>45110</v>
      </c>
      <c r="C20" s="5" t="s">
        <v>104</v>
      </c>
      <c r="D20" s="46" t="s">
        <v>1530</v>
      </c>
      <c r="E20" s="9" t="s">
        <v>317</v>
      </c>
      <c r="F20" s="13"/>
      <c r="G20" s="202" t="s">
        <v>43</v>
      </c>
      <c r="H20" s="11"/>
      <c r="I20" s="203" t="s">
        <v>1382</v>
      </c>
      <c r="J20" s="17">
        <v>918</v>
      </c>
      <c r="K20" s="50">
        <f>SUM(K12,J20)</f>
        <v>46425</v>
      </c>
    </row>
    <row r="21" spans="1:11" ht="21" customHeight="1" x14ac:dyDescent="0.3">
      <c r="A21" s="189"/>
      <c r="B21" s="7"/>
      <c r="C21" s="8"/>
      <c r="D21" s="46" t="s">
        <v>1531</v>
      </c>
      <c r="E21" s="9" t="s">
        <v>21</v>
      </c>
      <c r="F21" s="13"/>
      <c r="G21" s="214"/>
      <c r="H21" s="11"/>
      <c r="I21" s="193"/>
      <c r="J21" s="12"/>
      <c r="K21" s="47"/>
    </row>
    <row r="22" spans="1:11" ht="21" customHeight="1" x14ac:dyDescent="0.3">
      <c r="A22" s="189"/>
      <c r="B22" s="7"/>
      <c r="C22" s="8"/>
      <c r="D22" s="9"/>
      <c r="E22" s="9" t="s">
        <v>4</v>
      </c>
      <c r="F22" s="13"/>
      <c r="G22" s="214"/>
      <c r="H22" s="11"/>
      <c r="I22" s="193"/>
      <c r="J22" s="12"/>
      <c r="K22" s="47"/>
    </row>
    <row r="23" spans="1:11" ht="21" customHeight="1" x14ac:dyDescent="0.3">
      <c r="A23" s="189"/>
      <c r="B23" s="7"/>
      <c r="C23" s="8"/>
      <c r="D23" s="9"/>
      <c r="E23" s="9" t="s">
        <v>5</v>
      </c>
      <c r="F23" s="10" t="s">
        <v>12</v>
      </c>
      <c r="G23" s="214"/>
      <c r="H23" s="11" t="s">
        <v>48</v>
      </c>
      <c r="I23" s="193"/>
      <c r="J23" s="12"/>
      <c r="K23" s="47"/>
    </row>
    <row r="24" spans="1:11" ht="21" customHeight="1" x14ac:dyDescent="0.3">
      <c r="A24" s="189"/>
      <c r="B24" s="7"/>
      <c r="C24" s="8"/>
      <c r="D24" s="9"/>
      <c r="E24" s="9" t="s">
        <v>6</v>
      </c>
      <c r="F24" s="10" t="s">
        <v>12</v>
      </c>
      <c r="G24" s="214"/>
      <c r="H24" s="11" t="s">
        <v>44</v>
      </c>
      <c r="I24" s="193"/>
      <c r="J24" s="12"/>
      <c r="K24" s="47"/>
    </row>
    <row r="25" spans="1:11" ht="21" customHeight="1" x14ac:dyDescent="0.3">
      <c r="A25" s="189"/>
      <c r="B25" s="7"/>
      <c r="C25" s="8"/>
      <c r="D25" s="9"/>
      <c r="E25" s="9" t="s">
        <v>7</v>
      </c>
      <c r="F25" s="10" t="s">
        <v>12</v>
      </c>
      <c r="G25" s="214"/>
      <c r="H25" s="11" t="s">
        <v>101</v>
      </c>
      <c r="I25" s="193"/>
      <c r="J25" s="12"/>
      <c r="K25" s="47"/>
    </row>
    <row r="26" spans="1:11" ht="21" customHeight="1" thickBot="1" x14ac:dyDescent="0.35">
      <c r="A26" s="201"/>
      <c r="B26" s="34"/>
      <c r="C26" s="19"/>
      <c r="D26" s="20"/>
      <c r="E26" s="174" t="s">
        <v>72</v>
      </c>
      <c r="F26" s="10" t="s">
        <v>12</v>
      </c>
      <c r="G26" s="214"/>
      <c r="H26" s="11" t="s">
        <v>68</v>
      </c>
      <c r="I26" s="204"/>
      <c r="J26" s="23"/>
      <c r="K26" s="51"/>
    </row>
    <row r="27" spans="1:11" ht="21" customHeight="1" thickTop="1" x14ac:dyDescent="0.3">
      <c r="A27" s="52"/>
      <c r="B27" s="40"/>
      <c r="C27" s="25"/>
      <c r="D27" s="26"/>
      <c r="E27" s="172"/>
      <c r="F27" s="173"/>
      <c r="G27" s="170"/>
      <c r="H27" s="171"/>
      <c r="I27" s="26"/>
      <c r="J27" s="28"/>
      <c r="K27" s="53"/>
    </row>
    <row r="28" spans="1:11" ht="21" customHeight="1" x14ac:dyDescent="0.35">
      <c r="A28" s="188">
        <v>4</v>
      </c>
      <c r="B28" s="4">
        <v>45110</v>
      </c>
      <c r="C28" s="5" t="s">
        <v>35</v>
      </c>
      <c r="D28" s="46" t="s">
        <v>1532</v>
      </c>
      <c r="E28" s="9" t="s">
        <v>317</v>
      </c>
      <c r="F28" s="13"/>
      <c r="G28" s="202" t="s">
        <v>12</v>
      </c>
      <c r="H28" s="11"/>
      <c r="I28" s="203" t="s">
        <v>1370</v>
      </c>
      <c r="J28" s="17">
        <v>6274</v>
      </c>
      <c r="K28" s="50">
        <f>SUM(K20,J28)</f>
        <v>52699</v>
      </c>
    </row>
    <row r="29" spans="1:11" ht="21" customHeight="1" x14ac:dyDescent="0.3">
      <c r="A29" s="189"/>
      <c r="B29" s="7"/>
      <c r="C29" s="8"/>
      <c r="D29" s="46" t="s">
        <v>1467</v>
      </c>
      <c r="E29" s="9" t="s">
        <v>21</v>
      </c>
      <c r="F29" s="10" t="s">
        <v>12</v>
      </c>
      <c r="G29" s="214"/>
      <c r="H29" s="11" t="s">
        <v>25</v>
      </c>
      <c r="I29" s="193"/>
      <c r="J29" s="12"/>
      <c r="K29" s="47"/>
    </row>
    <row r="30" spans="1:11" ht="21" customHeight="1" x14ac:dyDescent="0.3">
      <c r="A30" s="189"/>
      <c r="B30" s="7"/>
      <c r="C30" s="8"/>
      <c r="D30" s="9"/>
      <c r="E30" s="9" t="s">
        <v>4</v>
      </c>
      <c r="F30" s="10" t="s">
        <v>12</v>
      </c>
      <c r="G30" s="214"/>
      <c r="H30" s="11" t="s">
        <v>26</v>
      </c>
      <c r="I30" s="193"/>
      <c r="J30" s="12"/>
      <c r="K30" s="47"/>
    </row>
    <row r="31" spans="1:11" ht="21" customHeight="1" x14ac:dyDescent="0.3">
      <c r="A31" s="189"/>
      <c r="B31" s="7"/>
      <c r="C31" s="8"/>
      <c r="D31" s="9"/>
      <c r="E31" s="9" t="s">
        <v>5</v>
      </c>
      <c r="F31" s="10" t="s">
        <v>12</v>
      </c>
      <c r="G31" s="214"/>
      <c r="H31" s="11" t="s">
        <v>101</v>
      </c>
      <c r="I31" s="193"/>
      <c r="J31" s="12"/>
      <c r="K31" s="47"/>
    </row>
    <row r="32" spans="1:11" ht="21" customHeight="1" x14ac:dyDescent="0.3">
      <c r="A32" s="189"/>
      <c r="B32" s="7"/>
      <c r="C32" s="8"/>
      <c r="D32" s="9"/>
      <c r="E32" s="9" t="s">
        <v>6</v>
      </c>
      <c r="F32" s="13" t="s">
        <v>14</v>
      </c>
      <c r="G32" s="214"/>
      <c r="H32" s="11" t="s">
        <v>16</v>
      </c>
      <c r="I32" s="193"/>
      <c r="J32" s="12"/>
      <c r="K32" s="47"/>
    </row>
    <row r="33" spans="1:11" ht="21" customHeight="1" x14ac:dyDescent="0.3">
      <c r="A33" s="189"/>
      <c r="B33" s="7"/>
      <c r="C33" s="8"/>
      <c r="D33" s="9"/>
      <c r="E33" s="9" t="s">
        <v>7</v>
      </c>
      <c r="F33" s="13" t="s">
        <v>14</v>
      </c>
      <c r="G33" s="214"/>
      <c r="H33" s="11" t="s">
        <v>25</v>
      </c>
      <c r="I33" s="193"/>
      <c r="J33" s="12"/>
      <c r="K33" s="47"/>
    </row>
    <row r="34" spans="1:11" ht="21" customHeight="1" thickBot="1" x14ac:dyDescent="0.35">
      <c r="A34" s="201"/>
      <c r="B34" s="34"/>
      <c r="C34" s="19"/>
      <c r="D34" s="20"/>
      <c r="E34" s="174" t="s">
        <v>72</v>
      </c>
      <c r="F34" s="10" t="s">
        <v>12</v>
      </c>
      <c r="G34" s="214"/>
      <c r="H34" s="11" t="s">
        <v>55</v>
      </c>
      <c r="I34" s="204"/>
      <c r="J34" s="23"/>
      <c r="K34" s="51"/>
    </row>
    <row r="35" spans="1:11" ht="21" customHeight="1" thickTop="1" x14ac:dyDescent="0.3">
      <c r="A35" s="52"/>
      <c r="B35" s="40"/>
      <c r="C35" s="25"/>
      <c r="D35" s="26"/>
      <c r="E35" s="172"/>
      <c r="F35" s="173"/>
      <c r="G35" s="170"/>
      <c r="H35" s="171"/>
      <c r="I35" s="26"/>
      <c r="J35" s="28"/>
      <c r="K35" s="53"/>
    </row>
    <row r="36" spans="1:11" ht="21" customHeight="1" x14ac:dyDescent="0.35">
      <c r="A36" s="188">
        <v>5</v>
      </c>
      <c r="B36" s="4">
        <v>45111</v>
      </c>
      <c r="C36" s="5" t="s">
        <v>104</v>
      </c>
      <c r="D36" s="46" t="s">
        <v>1534</v>
      </c>
      <c r="E36" s="9" t="s">
        <v>317</v>
      </c>
      <c r="F36" s="13"/>
      <c r="G36" s="202" t="s">
        <v>12</v>
      </c>
      <c r="H36" s="11"/>
      <c r="I36" s="203" t="s">
        <v>1382</v>
      </c>
      <c r="J36" s="17">
        <v>1252</v>
      </c>
      <c r="K36" s="50">
        <f>SUM(K28,J36)</f>
        <v>53951</v>
      </c>
    </row>
    <row r="37" spans="1:11" ht="21" customHeight="1" x14ac:dyDescent="0.3">
      <c r="A37" s="189"/>
      <c r="B37" s="7"/>
      <c r="C37" s="8"/>
      <c r="D37" s="46" t="s">
        <v>1535</v>
      </c>
      <c r="E37" s="9" t="s">
        <v>21</v>
      </c>
      <c r="F37" s="10"/>
      <c r="G37" s="214"/>
      <c r="H37" s="11"/>
      <c r="I37" s="193"/>
      <c r="J37" s="12"/>
      <c r="K37" s="47"/>
    </row>
    <row r="38" spans="1:11" ht="21" customHeight="1" x14ac:dyDescent="0.3">
      <c r="A38" s="189"/>
      <c r="B38" s="7"/>
      <c r="C38" s="8"/>
      <c r="D38" s="9"/>
      <c r="E38" s="9" t="s">
        <v>4</v>
      </c>
      <c r="F38" s="10"/>
      <c r="G38" s="214"/>
      <c r="H38" s="11"/>
      <c r="I38" s="193"/>
      <c r="J38" s="12"/>
      <c r="K38" s="47"/>
    </row>
    <row r="39" spans="1:11" ht="21" customHeight="1" x14ac:dyDescent="0.3">
      <c r="A39" s="189"/>
      <c r="B39" s="7"/>
      <c r="C39" s="8"/>
      <c r="D39" s="9"/>
      <c r="E39" s="9" t="s">
        <v>5</v>
      </c>
      <c r="F39" s="10" t="s">
        <v>12</v>
      </c>
      <c r="G39" s="214"/>
      <c r="H39" s="11" t="s">
        <v>29</v>
      </c>
      <c r="I39" s="193"/>
      <c r="J39" s="12"/>
      <c r="K39" s="47"/>
    </row>
    <row r="40" spans="1:11" ht="21" customHeight="1" x14ac:dyDescent="0.3">
      <c r="A40" s="189"/>
      <c r="B40" s="7"/>
      <c r="C40" s="8"/>
      <c r="D40" s="9"/>
      <c r="E40" s="9" t="s">
        <v>6</v>
      </c>
      <c r="F40" s="10" t="s">
        <v>12</v>
      </c>
      <c r="G40" s="214"/>
      <c r="H40" s="11" t="s">
        <v>88</v>
      </c>
      <c r="I40" s="193"/>
      <c r="J40" s="12"/>
      <c r="K40" s="47"/>
    </row>
    <row r="41" spans="1:11" ht="21" customHeight="1" x14ac:dyDescent="0.3">
      <c r="A41" s="189"/>
      <c r="B41" s="7"/>
      <c r="C41" s="8"/>
      <c r="D41" s="9"/>
      <c r="E41" s="9" t="s">
        <v>7</v>
      </c>
      <c r="F41" s="10" t="s">
        <v>12</v>
      </c>
      <c r="G41" s="214"/>
      <c r="H41" s="11" t="s">
        <v>16</v>
      </c>
      <c r="I41" s="193"/>
      <c r="J41" s="12"/>
      <c r="K41" s="47"/>
    </row>
    <row r="42" spans="1:11" ht="21" customHeight="1" thickBot="1" x14ac:dyDescent="0.35">
      <c r="A42" s="201"/>
      <c r="B42" s="34"/>
      <c r="C42" s="19"/>
      <c r="D42" s="20"/>
      <c r="E42" s="174" t="s">
        <v>72</v>
      </c>
      <c r="F42" s="10" t="s">
        <v>12</v>
      </c>
      <c r="G42" s="214"/>
      <c r="H42" s="11" t="s">
        <v>55</v>
      </c>
      <c r="I42" s="204"/>
      <c r="J42" s="23"/>
      <c r="K42" s="51"/>
    </row>
    <row r="43" spans="1:11" ht="21" customHeight="1" thickTop="1" x14ac:dyDescent="0.3">
      <c r="A43" s="52"/>
      <c r="B43" s="40"/>
      <c r="C43" s="25"/>
      <c r="D43" s="26"/>
      <c r="E43" s="172"/>
      <c r="F43" s="173"/>
      <c r="G43" s="170"/>
      <c r="H43" s="171"/>
      <c r="I43" s="26"/>
      <c r="J43" s="28"/>
      <c r="K43" s="53"/>
    </row>
    <row r="44" spans="1:11" ht="21" customHeight="1" x14ac:dyDescent="0.35">
      <c r="A44" s="188">
        <v>6</v>
      </c>
      <c r="B44" s="4">
        <v>45111</v>
      </c>
      <c r="C44" s="5" t="s">
        <v>35</v>
      </c>
      <c r="D44" s="46" t="s">
        <v>1536</v>
      </c>
      <c r="E44" s="9" t="s">
        <v>317</v>
      </c>
      <c r="F44" s="13"/>
      <c r="G44" s="202" t="s">
        <v>12</v>
      </c>
      <c r="H44" s="11"/>
      <c r="I44" s="203" t="s">
        <v>1496</v>
      </c>
      <c r="J44" s="17">
        <v>2925</v>
      </c>
      <c r="K44" s="50">
        <f>SUM(K36,J44)</f>
        <v>56876</v>
      </c>
    </row>
    <row r="45" spans="1:11" ht="21" customHeight="1" x14ac:dyDescent="0.3">
      <c r="A45" s="189"/>
      <c r="B45" s="7"/>
      <c r="C45" s="8"/>
      <c r="D45" s="46" t="s">
        <v>1435</v>
      </c>
      <c r="E45" s="9" t="s">
        <v>21</v>
      </c>
      <c r="F45" s="10" t="s">
        <v>12</v>
      </c>
      <c r="G45" s="214"/>
      <c r="H45" s="11" t="s">
        <v>29</v>
      </c>
      <c r="I45" s="193"/>
      <c r="J45" s="12"/>
      <c r="K45" s="47"/>
    </row>
    <row r="46" spans="1:11" ht="21" customHeight="1" x14ac:dyDescent="0.3">
      <c r="A46" s="189"/>
      <c r="B46" s="7"/>
      <c r="C46" s="8"/>
      <c r="D46" s="9"/>
      <c r="E46" s="9" t="s">
        <v>4</v>
      </c>
      <c r="F46" s="10" t="s">
        <v>12</v>
      </c>
      <c r="G46" s="214"/>
      <c r="H46" s="11" t="s">
        <v>88</v>
      </c>
      <c r="I46" s="193"/>
      <c r="J46" s="12"/>
      <c r="K46" s="47"/>
    </row>
    <row r="47" spans="1:11" ht="21" customHeight="1" x14ac:dyDescent="0.3">
      <c r="A47" s="189"/>
      <c r="B47" s="7"/>
      <c r="C47" s="8"/>
      <c r="D47" s="9"/>
      <c r="E47" s="9" t="s">
        <v>5</v>
      </c>
      <c r="F47" s="10" t="s">
        <v>12</v>
      </c>
      <c r="G47" s="214"/>
      <c r="H47" s="11" t="s">
        <v>16</v>
      </c>
      <c r="I47" s="193"/>
      <c r="J47" s="12"/>
      <c r="K47" s="47"/>
    </row>
    <row r="48" spans="1:11" ht="21" customHeight="1" x14ac:dyDescent="0.3">
      <c r="A48" s="189"/>
      <c r="B48" s="7"/>
      <c r="C48" s="8"/>
      <c r="D48" s="9"/>
      <c r="E48" s="9" t="s">
        <v>6</v>
      </c>
      <c r="F48" s="10" t="s">
        <v>12</v>
      </c>
      <c r="G48" s="214"/>
      <c r="H48" s="11" t="s">
        <v>26</v>
      </c>
      <c r="I48" s="193"/>
      <c r="J48" s="12"/>
      <c r="K48" s="47"/>
    </row>
    <row r="49" spans="1:11" ht="21" customHeight="1" x14ac:dyDescent="0.3">
      <c r="A49" s="189"/>
      <c r="B49" s="7"/>
      <c r="C49" s="8"/>
      <c r="D49" s="9"/>
      <c r="E49" s="9" t="s">
        <v>7</v>
      </c>
      <c r="F49" s="13" t="s">
        <v>14</v>
      </c>
      <c r="G49" s="214"/>
      <c r="H49" s="11" t="s">
        <v>16</v>
      </c>
      <c r="I49" s="193"/>
      <c r="J49" s="12"/>
      <c r="K49" s="47"/>
    </row>
    <row r="50" spans="1:11" ht="21" customHeight="1" thickBot="1" x14ac:dyDescent="0.35">
      <c r="A50" s="201"/>
      <c r="B50" s="34"/>
      <c r="C50" s="19"/>
      <c r="D50" s="20"/>
      <c r="E50" s="174" t="s">
        <v>72</v>
      </c>
      <c r="F50" s="10" t="s">
        <v>12</v>
      </c>
      <c r="G50" s="214"/>
      <c r="H50" s="11" t="s">
        <v>55</v>
      </c>
      <c r="I50" s="204"/>
      <c r="J50" s="23"/>
      <c r="K50" s="51"/>
    </row>
    <row r="51" spans="1:11" ht="21" customHeight="1" thickTop="1" x14ac:dyDescent="0.3">
      <c r="A51" s="52"/>
      <c r="B51" s="40"/>
      <c r="C51" s="25"/>
      <c r="D51" s="26"/>
      <c r="E51" s="172"/>
      <c r="F51" s="173"/>
      <c r="G51" s="170"/>
      <c r="H51" s="171"/>
      <c r="I51" s="26"/>
      <c r="J51" s="28"/>
      <c r="K51" s="53"/>
    </row>
    <row r="52" spans="1:11" ht="21" customHeight="1" x14ac:dyDescent="0.35">
      <c r="A52" s="188">
        <v>7</v>
      </c>
      <c r="B52" s="4">
        <v>45112</v>
      </c>
      <c r="C52" s="5" t="s">
        <v>104</v>
      </c>
      <c r="D52" s="46" t="s">
        <v>1537</v>
      </c>
      <c r="E52" s="9" t="s">
        <v>317</v>
      </c>
      <c r="F52" s="10" t="s">
        <v>12</v>
      </c>
      <c r="G52" s="206" t="s">
        <v>38</v>
      </c>
      <c r="H52" s="11" t="s">
        <v>56</v>
      </c>
      <c r="I52" s="203" t="s">
        <v>1496</v>
      </c>
      <c r="J52" s="17">
        <v>11221</v>
      </c>
      <c r="K52" s="50">
        <f>SUM(K44,J52)</f>
        <v>68097</v>
      </c>
    </row>
    <row r="53" spans="1:11" ht="21" customHeight="1" x14ac:dyDescent="0.3">
      <c r="A53" s="189"/>
      <c r="B53" s="7"/>
      <c r="C53" s="8"/>
      <c r="D53" s="46" t="s">
        <v>641</v>
      </c>
      <c r="E53" s="9" t="s">
        <v>21</v>
      </c>
      <c r="F53" s="13" t="s">
        <v>14</v>
      </c>
      <c r="G53" s="212"/>
      <c r="H53" s="11" t="s">
        <v>16</v>
      </c>
      <c r="I53" s="193"/>
      <c r="J53" s="12"/>
      <c r="K53" s="47"/>
    </row>
    <row r="54" spans="1:11" ht="21" customHeight="1" x14ac:dyDescent="0.3">
      <c r="A54" s="189"/>
      <c r="B54" s="7"/>
      <c r="C54" s="8"/>
      <c r="D54" s="9"/>
      <c r="E54" s="9" t="s">
        <v>4</v>
      </c>
      <c r="F54" s="13" t="s">
        <v>14</v>
      </c>
      <c r="G54" s="212"/>
      <c r="H54" s="11" t="s">
        <v>88</v>
      </c>
      <c r="I54" s="193"/>
      <c r="J54" s="12"/>
      <c r="K54" s="47"/>
    </row>
    <row r="55" spans="1:11" ht="21" customHeight="1" x14ac:dyDescent="0.3">
      <c r="A55" s="189"/>
      <c r="B55" s="7"/>
      <c r="C55" s="8"/>
      <c r="D55" s="9"/>
      <c r="E55" s="9" t="s">
        <v>5</v>
      </c>
      <c r="F55" s="10" t="s">
        <v>12</v>
      </c>
      <c r="G55" s="212"/>
      <c r="H55" s="11" t="s">
        <v>26</v>
      </c>
      <c r="I55" s="193"/>
      <c r="J55" s="12"/>
      <c r="K55" s="47"/>
    </row>
    <row r="56" spans="1:11" ht="21" customHeight="1" x14ac:dyDescent="0.3">
      <c r="A56" s="189"/>
      <c r="B56" s="7"/>
      <c r="C56" s="8"/>
      <c r="D56" s="9"/>
      <c r="E56" s="9" t="s">
        <v>6</v>
      </c>
      <c r="F56" s="10" t="s">
        <v>12</v>
      </c>
      <c r="G56" s="212"/>
      <c r="H56" s="11" t="s">
        <v>56</v>
      </c>
      <c r="I56" s="193"/>
      <c r="J56" s="12"/>
      <c r="K56" s="47"/>
    </row>
    <row r="57" spans="1:11" ht="21" customHeight="1" x14ac:dyDescent="0.3">
      <c r="A57" s="189"/>
      <c r="B57" s="7"/>
      <c r="C57" s="8"/>
      <c r="D57" s="9"/>
      <c r="E57" s="9" t="s">
        <v>7</v>
      </c>
      <c r="F57" s="13" t="s">
        <v>14</v>
      </c>
      <c r="G57" s="212"/>
      <c r="H57" s="11" t="s">
        <v>16</v>
      </c>
      <c r="I57" s="193"/>
      <c r="J57" s="12"/>
      <c r="K57" s="47"/>
    </row>
    <row r="58" spans="1:11" ht="21" customHeight="1" thickBot="1" x14ac:dyDescent="0.35">
      <c r="A58" s="201"/>
      <c r="B58" s="34"/>
      <c r="C58" s="19"/>
      <c r="D58" s="20"/>
      <c r="E58" s="174" t="s">
        <v>72</v>
      </c>
      <c r="F58" s="10" t="s">
        <v>12</v>
      </c>
      <c r="G58" s="213"/>
      <c r="H58" s="11" t="s">
        <v>55</v>
      </c>
      <c r="I58" s="204"/>
      <c r="J58" s="23"/>
      <c r="K58" s="51"/>
    </row>
    <row r="59" spans="1:11" ht="21" customHeight="1" thickTop="1" x14ac:dyDescent="0.3">
      <c r="A59" s="52"/>
      <c r="B59" s="40"/>
      <c r="C59" s="25"/>
      <c r="D59" s="26"/>
      <c r="E59" s="172"/>
      <c r="F59" s="173"/>
      <c r="G59" s="170"/>
      <c r="H59" s="171"/>
      <c r="I59" s="26"/>
      <c r="J59" s="28"/>
      <c r="K59" s="53"/>
    </row>
    <row r="60" spans="1:11" ht="21" customHeight="1" x14ac:dyDescent="0.35">
      <c r="A60" s="188">
        <v>8</v>
      </c>
      <c r="B60" s="4">
        <v>45112</v>
      </c>
      <c r="C60" s="5" t="s">
        <v>35</v>
      </c>
      <c r="D60" s="46" t="s">
        <v>1538</v>
      </c>
      <c r="E60" s="9" t="s">
        <v>317</v>
      </c>
      <c r="F60" s="10"/>
      <c r="G60" s="205" t="s">
        <v>32</v>
      </c>
      <c r="H60" s="11"/>
      <c r="I60" s="203" t="s">
        <v>1499</v>
      </c>
      <c r="J60" s="17">
        <v>25988</v>
      </c>
      <c r="K60" s="50">
        <f>SUM(K52,J60)</f>
        <v>94085</v>
      </c>
    </row>
    <row r="61" spans="1:11" ht="21" customHeight="1" x14ac:dyDescent="0.3">
      <c r="A61" s="189"/>
      <c r="B61" s="7"/>
      <c r="C61" s="8"/>
      <c r="D61" s="46" t="s">
        <v>107</v>
      </c>
      <c r="E61" s="9" t="s">
        <v>21</v>
      </c>
      <c r="F61" s="13" t="s">
        <v>14</v>
      </c>
      <c r="G61" s="196"/>
      <c r="H61" s="11" t="s">
        <v>29</v>
      </c>
      <c r="I61" s="193"/>
      <c r="J61" s="12"/>
      <c r="K61" s="47"/>
    </row>
    <row r="62" spans="1:11" ht="21" customHeight="1" x14ac:dyDescent="0.3">
      <c r="A62" s="189"/>
      <c r="B62" s="7"/>
      <c r="C62" s="8"/>
      <c r="D62" s="9"/>
      <c r="E62" s="9" t="s">
        <v>4</v>
      </c>
      <c r="F62" s="13" t="s">
        <v>14</v>
      </c>
      <c r="G62" s="196"/>
      <c r="H62" s="11" t="s">
        <v>47</v>
      </c>
      <c r="I62" s="193"/>
      <c r="J62" s="12"/>
      <c r="K62" s="47"/>
    </row>
    <row r="63" spans="1:11" ht="21" customHeight="1" x14ac:dyDescent="0.3">
      <c r="A63" s="189"/>
      <c r="B63" s="7"/>
      <c r="C63" s="8"/>
      <c r="D63" s="9"/>
      <c r="E63" s="9" t="s">
        <v>5</v>
      </c>
      <c r="F63" s="10" t="s">
        <v>12</v>
      </c>
      <c r="G63" s="196"/>
      <c r="H63" s="11" t="s">
        <v>48</v>
      </c>
      <c r="I63" s="193"/>
      <c r="J63" s="12"/>
      <c r="K63" s="47"/>
    </row>
    <row r="64" spans="1:11" ht="21" customHeight="1" x14ac:dyDescent="0.3">
      <c r="A64" s="189"/>
      <c r="B64" s="7"/>
      <c r="C64" s="8"/>
      <c r="D64" s="9"/>
      <c r="E64" s="9" t="s">
        <v>6</v>
      </c>
      <c r="F64" s="13" t="s">
        <v>14</v>
      </c>
      <c r="G64" s="196"/>
      <c r="H64" s="11" t="s">
        <v>45</v>
      </c>
      <c r="I64" s="193"/>
      <c r="J64" s="12"/>
      <c r="K64" s="47"/>
    </row>
    <row r="65" spans="1:11" ht="21" customHeight="1" x14ac:dyDescent="0.3">
      <c r="A65" s="189"/>
      <c r="B65" s="7"/>
      <c r="C65" s="8"/>
      <c r="D65" s="9"/>
      <c r="E65" s="9" t="s">
        <v>7</v>
      </c>
      <c r="F65" s="10" t="s">
        <v>12</v>
      </c>
      <c r="G65" s="196"/>
      <c r="H65" s="11" t="s">
        <v>29</v>
      </c>
      <c r="I65" s="193"/>
      <c r="J65" s="12"/>
      <c r="K65" s="47"/>
    </row>
    <row r="66" spans="1:11" ht="21" customHeight="1" thickBot="1" x14ac:dyDescent="0.35">
      <c r="A66" s="201"/>
      <c r="B66" s="34"/>
      <c r="C66" s="19"/>
      <c r="D66" s="20"/>
      <c r="E66" s="174" t="s">
        <v>72</v>
      </c>
      <c r="F66" s="13" t="s">
        <v>14</v>
      </c>
      <c r="G66" s="211"/>
      <c r="H66" s="11" t="s">
        <v>68</v>
      </c>
      <c r="I66" s="204"/>
      <c r="J66" s="23"/>
      <c r="K66" s="51"/>
    </row>
    <row r="67" spans="1:11" ht="21" customHeight="1" thickTop="1" x14ac:dyDescent="0.3">
      <c r="A67" s="52"/>
      <c r="B67" s="40"/>
      <c r="C67" s="25"/>
      <c r="D67" s="26"/>
      <c r="E67" s="172"/>
      <c r="F67" s="173"/>
      <c r="G67" s="170"/>
      <c r="H67" s="171"/>
      <c r="I67" s="26"/>
      <c r="J67" s="28"/>
      <c r="K67" s="53"/>
    </row>
    <row r="68" spans="1:11" ht="21" customHeight="1" x14ac:dyDescent="0.35">
      <c r="A68" s="188">
        <v>9</v>
      </c>
      <c r="B68" s="4">
        <v>45113</v>
      </c>
      <c r="C68" s="5" t="s">
        <v>104</v>
      </c>
      <c r="D68" s="46" t="s">
        <v>1539</v>
      </c>
      <c r="E68" s="9" t="s">
        <v>317</v>
      </c>
      <c r="F68" s="10"/>
      <c r="G68" s="202" t="s">
        <v>12</v>
      </c>
      <c r="H68" s="11"/>
      <c r="I68" s="203" t="s">
        <v>1382</v>
      </c>
      <c r="J68" s="17">
        <v>896</v>
      </c>
      <c r="K68" s="50">
        <f>SUM(K60,J68)</f>
        <v>94981</v>
      </c>
    </row>
    <row r="69" spans="1:11" ht="21" customHeight="1" x14ac:dyDescent="0.3">
      <c r="A69" s="189"/>
      <c r="B69" s="7"/>
      <c r="C69" s="8"/>
      <c r="D69" s="46" t="s">
        <v>87</v>
      </c>
      <c r="E69" s="9" t="s">
        <v>21</v>
      </c>
      <c r="F69" s="13"/>
      <c r="G69" s="214"/>
      <c r="H69" s="11"/>
      <c r="I69" s="193"/>
      <c r="J69" s="12"/>
      <c r="K69" s="47"/>
    </row>
    <row r="70" spans="1:11" ht="21" customHeight="1" x14ac:dyDescent="0.3">
      <c r="A70" s="189"/>
      <c r="B70" s="7"/>
      <c r="C70" s="8"/>
      <c r="D70" s="9"/>
      <c r="E70" s="9" t="s">
        <v>4</v>
      </c>
      <c r="F70" s="13"/>
      <c r="G70" s="214"/>
      <c r="H70" s="11"/>
      <c r="I70" s="193"/>
      <c r="J70" s="12"/>
      <c r="K70" s="47"/>
    </row>
    <row r="71" spans="1:11" ht="21" customHeight="1" x14ac:dyDescent="0.3">
      <c r="A71" s="189"/>
      <c r="B71" s="7"/>
      <c r="C71" s="8"/>
      <c r="D71" s="9"/>
      <c r="E71" s="9" t="s">
        <v>5</v>
      </c>
      <c r="F71" s="10" t="s">
        <v>12</v>
      </c>
      <c r="G71" s="214"/>
      <c r="H71" s="11" t="s">
        <v>29</v>
      </c>
      <c r="I71" s="193"/>
      <c r="J71" s="12"/>
      <c r="K71" s="47"/>
    </row>
    <row r="72" spans="1:11" ht="21" customHeight="1" x14ac:dyDescent="0.3">
      <c r="A72" s="189"/>
      <c r="B72" s="7"/>
      <c r="C72" s="8"/>
      <c r="D72" s="9"/>
      <c r="E72" s="9" t="s">
        <v>6</v>
      </c>
      <c r="F72" s="10" t="s">
        <v>12</v>
      </c>
      <c r="G72" s="214"/>
      <c r="H72" s="11" t="s">
        <v>86</v>
      </c>
      <c r="I72" s="193"/>
      <c r="J72" s="12"/>
      <c r="K72" s="47"/>
    </row>
    <row r="73" spans="1:11" ht="21" customHeight="1" x14ac:dyDescent="0.3">
      <c r="A73" s="189"/>
      <c r="B73" s="7"/>
      <c r="C73" s="8"/>
      <c r="D73" s="9"/>
      <c r="E73" s="9" t="s">
        <v>7</v>
      </c>
      <c r="F73" s="10" t="s">
        <v>12</v>
      </c>
      <c r="G73" s="214"/>
      <c r="H73" s="11" t="s">
        <v>25</v>
      </c>
      <c r="I73" s="193"/>
      <c r="J73" s="12"/>
      <c r="K73" s="47"/>
    </row>
    <row r="74" spans="1:11" ht="21" customHeight="1" thickBot="1" x14ac:dyDescent="0.35">
      <c r="A74" s="201"/>
      <c r="B74" s="34"/>
      <c r="C74" s="19"/>
      <c r="D74" s="20"/>
      <c r="E74" s="174" t="s">
        <v>72</v>
      </c>
      <c r="F74" s="10" t="s">
        <v>12</v>
      </c>
      <c r="G74" s="214"/>
      <c r="H74" s="11" t="s">
        <v>68</v>
      </c>
      <c r="I74" s="204"/>
      <c r="J74" s="23"/>
      <c r="K74" s="51"/>
    </row>
    <row r="75" spans="1:11" ht="21" customHeight="1" thickTop="1" x14ac:dyDescent="0.3">
      <c r="A75" s="52"/>
      <c r="B75" s="40"/>
      <c r="C75" s="25"/>
      <c r="D75" s="26"/>
      <c r="E75" s="172"/>
      <c r="F75" s="173"/>
      <c r="G75" s="170"/>
      <c r="H75" s="171"/>
      <c r="I75" s="26"/>
      <c r="J75" s="28"/>
      <c r="K75" s="53"/>
    </row>
    <row r="76" spans="1:11" ht="21" customHeight="1" x14ac:dyDescent="0.35">
      <c r="A76" s="188">
        <v>10</v>
      </c>
      <c r="B76" s="4">
        <v>45113</v>
      </c>
      <c r="C76" s="5" t="s">
        <v>35</v>
      </c>
      <c r="D76" s="46" t="s">
        <v>1540</v>
      </c>
      <c r="E76" s="9" t="s">
        <v>317</v>
      </c>
      <c r="F76" s="10"/>
      <c r="G76" s="205" t="s">
        <v>32</v>
      </c>
      <c r="H76" s="11"/>
      <c r="I76" s="203" t="s">
        <v>1499</v>
      </c>
      <c r="J76" s="17">
        <v>32840</v>
      </c>
      <c r="K76" s="50">
        <f>SUM(K68,J76)</f>
        <v>127821</v>
      </c>
    </row>
    <row r="77" spans="1:11" ht="21" customHeight="1" x14ac:dyDescent="0.3">
      <c r="A77" s="189"/>
      <c r="B77" s="7"/>
      <c r="C77" s="8"/>
      <c r="D77" s="46" t="s">
        <v>977</v>
      </c>
      <c r="E77" s="9" t="s">
        <v>21</v>
      </c>
      <c r="F77" s="13"/>
      <c r="G77" s="196"/>
      <c r="H77" s="11"/>
      <c r="I77" s="193"/>
      <c r="J77" s="12"/>
      <c r="K77" s="47"/>
    </row>
    <row r="78" spans="1:11" ht="21" customHeight="1" x14ac:dyDescent="0.3">
      <c r="A78" s="189"/>
      <c r="B78" s="7"/>
      <c r="C78" s="8"/>
      <c r="D78" s="9"/>
      <c r="E78" s="9" t="s">
        <v>4</v>
      </c>
      <c r="F78" s="13" t="s">
        <v>14</v>
      </c>
      <c r="G78" s="196"/>
      <c r="H78" s="11" t="s">
        <v>25</v>
      </c>
      <c r="I78" s="193"/>
      <c r="J78" s="12"/>
      <c r="K78" s="47"/>
    </row>
    <row r="79" spans="1:11" ht="21" customHeight="1" x14ac:dyDescent="0.3">
      <c r="A79" s="189"/>
      <c r="B79" s="7"/>
      <c r="C79" s="8"/>
      <c r="D79" s="9"/>
      <c r="E79" s="9" t="s">
        <v>5</v>
      </c>
      <c r="F79" s="13" t="s">
        <v>14</v>
      </c>
      <c r="G79" s="196"/>
      <c r="H79" s="11" t="s">
        <v>88</v>
      </c>
      <c r="I79" s="193"/>
      <c r="J79" s="12"/>
      <c r="K79" s="47"/>
    </row>
    <row r="80" spans="1:11" ht="21" customHeight="1" x14ac:dyDescent="0.3">
      <c r="A80" s="189"/>
      <c r="B80" s="7"/>
      <c r="C80" s="8"/>
      <c r="D80" s="9"/>
      <c r="E80" s="9" t="s">
        <v>6</v>
      </c>
      <c r="F80" s="13" t="s">
        <v>14</v>
      </c>
      <c r="G80" s="196"/>
      <c r="H80" s="11" t="s">
        <v>47</v>
      </c>
      <c r="I80" s="193"/>
      <c r="J80" s="12"/>
      <c r="K80" s="47"/>
    </row>
    <row r="81" spans="1:11" ht="21" customHeight="1" x14ac:dyDescent="0.3">
      <c r="A81" s="189"/>
      <c r="B81" s="7"/>
      <c r="C81" s="8"/>
      <c r="D81" s="9"/>
      <c r="E81" s="9" t="s">
        <v>7</v>
      </c>
      <c r="F81" s="10" t="s">
        <v>12</v>
      </c>
      <c r="G81" s="196"/>
      <c r="H81" s="11" t="s">
        <v>65</v>
      </c>
      <c r="I81" s="193"/>
      <c r="J81" s="12"/>
      <c r="K81" s="47"/>
    </row>
    <row r="82" spans="1:11" ht="21" customHeight="1" thickBot="1" x14ac:dyDescent="0.35">
      <c r="A82" s="201"/>
      <c r="B82" s="34"/>
      <c r="C82" s="19"/>
      <c r="D82" s="20"/>
      <c r="E82" s="174" t="s">
        <v>72</v>
      </c>
      <c r="F82" s="13" t="s">
        <v>14</v>
      </c>
      <c r="G82" s="211"/>
      <c r="H82" s="11" t="s">
        <v>55</v>
      </c>
      <c r="I82" s="204"/>
      <c r="J82" s="23"/>
      <c r="K82" s="51"/>
    </row>
    <row r="83" spans="1:11" ht="21" customHeight="1" thickTop="1" x14ac:dyDescent="0.3">
      <c r="A83" s="52"/>
      <c r="B83" s="40"/>
      <c r="C83" s="25"/>
      <c r="D83" s="26"/>
      <c r="E83" s="172"/>
      <c r="F83" s="173"/>
      <c r="G83" s="170"/>
      <c r="H83" s="171"/>
      <c r="I83" s="26"/>
      <c r="J83" s="28"/>
      <c r="K83" s="53"/>
    </row>
    <row r="84" spans="1:11" ht="21" customHeight="1" x14ac:dyDescent="0.35">
      <c r="A84" s="188">
        <v>11</v>
      </c>
      <c r="B84" s="4">
        <v>45114</v>
      </c>
      <c r="C84" s="5" t="s">
        <v>23</v>
      </c>
      <c r="D84" s="46" t="s">
        <v>1541</v>
      </c>
      <c r="E84" s="9" t="s">
        <v>317</v>
      </c>
      <c r="F84" s="10"/>
      <c r="G84" s="205" t="s">
        <v>32</v>
      </c>
      <c r="H84" s="11"/>
      <c r="I84" s="203" t="s">
        <v>1382</v>
      </c>
      <c r="J84" s="17">
        <v>30144</v>
      </c>
      <c r="K84" s="50">
        <f>SUM(K76,J84)</f>
        <v>157965</v>
      </c>
    </row>
    <row r="85" spans="1:11" ht="21" customHeight="1" x14ac:dyDescent="0.3">
      <c r="A85" s="189"/>
      <c r="B85" s="7"/>
      <c r="C85" s="8"/>
      <c r="D85" s="46" t="s">
        <v>71</v>
      </c>
      <c r="E85" s="9" t="s">
        <v>21</v>
      </c>
      <c r="F85" s="10" t="s">
        <v>12</v>
      </c>
      <c r="G85" s="196"/>
      <c r="H85" s="11" t="s">
        <v>93</v>
      </c>
      <c r="I85" s="193"/>
      <c r="J85" s="12"/>
      <c r="K85" s="47"/>
    </row>
    <row r="86" spans="1:11" ht="21" customHeight="1" x14ac:dyDescent="0.3">
      <c r="A86" s="189"/>
      <c r="B86" s="7"/>
      <c r="C86" s="8"/>
      <c r="D86" s="9"/>
      <c r="E86" s="9" t="s">
        <v>4</v>
      </c>
      <c r="F86" s="13" t="s">
        <v>14</v>
      </c>
      <c r="G86" s="196"/>
      <c r="H86" s="11" t="s">
        <v>26</v>
      </c>
      <c r="I86" s="193"/>
      <c r="J86" s="12"/>
      <c r="K86" s="47"/>
    </row>
    <row r="87" spans="1:11" ht="21" customHeight="1" x14ac:dyDescent="0.3">
      <c r="A87" s="189"/>
      <c r="B87" s="7"/>
      <c r="C87" s="8"/>
      <c r="D87" s="9"/>
      <c r="E87" s="9" t="s">
        <v>5</v>
      </c>
      <c r="F87" s="13" t="s">
        <v>14</v>
      </c>
      <c r="G87" s="196"/>
      <c r="H87" s="11" t="s">
        <v>28</v>
      </c>
      <c r="I87" s="193"/>
      <c r="J87" s="12"/>
      <c r="K87" s="47"/>
    </row>
    <row r="88" spans="1:11" ht="21" customHeight="1" x14ac:dyDescent="0.3">
      <c r="A88" s="189"/>
      <c r="B88" s="7"/>
      <c r="C88" s="8"/>
      <c r="D88" s="9"/>
      <c r="E88" s="9" t="s">
        <v>6</v>
      </c>
      <c r="F88" s="10" t="s">
        <v>12</v>
      </c>
      <c r="G88" s="196"/>
      <c r="H88" s="11" t="s">
        <v>16</v>
      </c>
      <c r="I88" s="193"/>
      <c r="J88" s="12"/>
      <c r="K88" s="47"/>
    </row>
    <row r="89" spans="1:11" ht="21" customHeight="1" x14ac:dyDescent="0.3">
      <c r="A89" s="189"/>
      <c r="B89" s="7"/>
      <c r="C89" s="8"/>
      <c r="D89" s="9"/>
      <c r="E89" s="9" t="s">
        <v>7</v>
      </c>
      <c r="F89" s="13" t="s">
        <v>14</v>
      </c>
      <c r="G89" s="196"/>
      <c r="H89" s="11" t="s">
        <v>28</v>
      </c>
      <c r="I89" s="193"/>
      <c r="J89" s="12"/>
      <c r="K89" s="47"/>
    </row>
    <row r="90" spans="1:11" ht="21" customHeight="1" thickBot="1" x14ac:dyDescent="0.35">
      <c r="A90" s="201"/>
      <c r="B90" s="34"/>
      <c r="C90" s="19"/>
      <c r="D90" s="20"/>
      <c r="E90" s="174" t="s">
        <v>72</v>
      </c>
      <c r="F90" s="13" t="s">
        <v>14</v>
      </c>
      <c r="G90" s="211"/>
      <c r="H90" s="11" t="s">
        <v>68</v>
      </c>
      <c r="I90" s="204"/>
      <c r="J90" s="23"/>
      <c r="K90" s="51"/>
    </row>
    <row r="91" spans="1:11" ht="21" customHeight="1" thickTop="1" x14ac:dyDescent="0.3">
      <c r="A91" s="52"/>
      <c r="B91" s="40"/>
      <c r="C91" s="25"/>
      <c r="D91" s="26"/>
      <c r="E91" s="172"/>
      <c r="F91" s="173"/>
      <c r="G91" s="170"/>
      <c r="H91" s="171"/>
      <c r="I91" s="26"/>
      <c r="J91" s="28"/>
      <c r="K91" s="53"/>
    </row>
    <row r="92" spans="1:11" ht="21" customHeight="1" x14ac:dyDescent="0.35">
      <c r="A92" s="188">
        <v>12</v>
      </c>
      <c r="B92" s="4">
        <v>45114</v>
      </c>
      <c r="C92" s="5" t="s">
        <v>20</v>
      </c>
      <c r="D92" s="46" t="s">
        <v>1542</v>
      </c>
      <c r="E92" s="9" t="s">
        <v>317</v>
      </c>
      <c r="F92" s="10"/>
      <c r="G92" s="205" t="s">
        <v>32</v>
      </c>
      <c r="H92" s="11"/>
      <c r="I92" s="203" t="s">
        <v>1382</v>
      </c>
      <c r="J92" s="17">
        <v>39842</v>
      </c>
      <c r="K92" s="50">
        <f>SUM(K84,J92)</f>
        <v>197807</v>
      </c>
    </row>
    <row r="93" spans="1:11" ht="21" customHeight="1" x14ac:dyDescent="0.3">
      <c r="A93" s="189"/>
      <c r="B93" s="7"/>
      <c r="C93" s="8"/>
      <c r="D93" s="46" t="s">
        <v>1543</v>
      </c>
      <c r="E93" s="9" t="s">
        <v>21</v>
      </c>
      <c r="F93" s="10"/>
      <c r="G93" s="196"/>
      <c r="H93" s="11"/>
      <c r="I93" s="193"/>
      <c r="J93" s="12"/>
      <c r="K93" s="47"/>
    </row>
    <row r="94" spans="1:11" ht="21" customHeight="1" x14ac:dyDescent="0.3">
      <c r="A94" s="189"/>
      <c r="B94" s="7"/>
      <c r="C94" s="8"/>
      <c r="D94" s="9"/>
      <c r="E94" s="9" t="s">
        <v>4</v>
      </c>
      <c r="F94" s="13"/>
      <c r="G94" s="196"/>
      <c r="H94" s="11"/>
      <c r="I94" s="193"/>
      <c r="J94" s="12"/>
      <c r="K94" s="47"/>
    </row>
    <row r="95" spans="1:11" ht="21" customHeight="1" x14ac:dyDescent="0.3">
      <c r="A95" s="189"/>
      <c r="B95" s="7"/>
      <c r="C95" s="8"/>
      <c r="D95" s="9"/>
      <c r="E95" s="9" t="s">
        <v>5</v>
      </c>
      <c r="F95" s="13" t="s">
        <v>14</v>
      </c>
      <c r="G95" s="196"/>
      <c r="H95" s="11" t="s">
        <v>55</v>
      </c>
      <c r="I95" s="193"/>
      <c r="J95" s="12"/>
      <c r="K95" s="47"/>
    </row>
    <row r="96" spans="1:11" ht="21" customHeight="1" x14ac:dyDescent="0.3">
      <c r="A96" s="189"/>
      <c r="B96" s="7"/>
      <c r="C96" s="8"/>
      <c r="D96" s="9"/>
      <c r="E96" s="9" t="s">
        <v>6</v>
      </c>
      <c r="F96" s="13" t="s">
        <v>14</v>
      </c>
      <c r="G96" s="196"/>
      <c r="H96" s="11" t="s">
        <v>27</v>
      </c>
      <c r="I96" s="193"/>
      <c r="J96" s="12"/>
      <c r="K96" s="47"/>
    </row>
    <row r="97" spans="1:11" ht="21" customHeight="1" x14ac:dyDescent="0.3">
      <c r="A97" s="189"/>
      <c r="B97" s="7"/>
      <c r="C97" s="8"/>
      <c r="D97" s="9"/>
      <c r="E97" s="9" t="s">
        <v>7</v>
      </c>
      <c r="F97" s="13" t="s">
        <v>14</v>
      </c>
      <c r="G97" s="196"/>
      <c r="H97" s="11" t="s">
        <v>65</v>
      </c>
      <c r="I97" s="193"/>
      <c r="J97" s="12"/>
      <c r="K97" s="47"/>
    </row>
    <row r="98" spans="1:11" ht="21" customHeight="1" thickBot="1" x14ac:dyDescent="0.35">
      <c r="A98" s="201"/>
      <c r="B98" s="34"/>
      <c r="C98" s="19"/>
      <c r="D98" s="20"/>
      <c r="E98" s="174" t="s">
        <v>72</v>
      </c>
      <c r="F98" s="13" t="s">
        <v>14</v>
      </c>
      <c r="G98" s="211"/>
      <c r="H98" s="11" t="s">
        <v>55</v>
      </c>
      <c r="I98" s="204"/>
      <c r="J98" s="23"/>
      <c r="K98" s="51"/>
    </row>
    <row r="99" spans="1:11" ht="21" customHeight="1" thickTop="1" x14ac:dyDescent="0.3">
      <c r="A99" s="52"/>
      <c r="B99" s="40"/>
      <c r="C99" s="25"/>
      <c r="D99" s="26"/>
      <c r="E99" s="172"/>
      <c r="F99" s="173"/>
      <c r="G99" s="170"/>
      <c r="H99" s="171"/>
      <c r="I99" s="26"/>
      <c r="J99" s="28"/>
      <c r="K99" s="53"/>
    </row>
    <row r="100" spans="1:11" ht="21" customHeight="1" x14ac:dyDescent="0.35">
      <c r="A100" s="188">
        <v>13</v>
      </c>
      <c r="B100" s="4">
        <v>45116</v>
      </c>
      <c r="C100" s="5" t="s">
        <v>35</v>
      </c>
      <c r="D100" s="46" t="s">
        <v>1544</v>
      </c>
      <c r="E100" s="9" t="s">
        <v>317</v>
      </c>
      <c r="F100" s="10"/>
      <c r="G100" s="202" t="s">
        <v>12</v>
      </c>
      <c r="H100" s="11"/>
      <c r="I100" s="203" t="s">
        <v>1382</v>
      </c>
      <c r="J100" s="17">
        <v>622</v>
      </c>
      <c r="K100" s="50">
        <f>SUM(K92,J100)</f>
        <v>198429</v>
      </c>
    </row>
    <row r="101" spans="1:11" ht="21" customHeight="1" x14ac:dyDescent="0.3">
      <c r="A101" s="189"/>
      <c r="B101" s="7"/>
      <c r="C101" s="8"/>
      <c r="D101" s="46" t="s">
        <v>1545</v>
      </c>
      <c r="E101" s="9" t="s">
        <v>21</v>
      </c>
      <c r="F101" s="10"/>
      <c r="G101" s="214"/>
      <c r="H101" s="11"/>
      <c r="I101" s="193"/>
      <c r="J101" s="12"/>
      <c r="K101" s="47"/>
    </row>
    <row r="102" spans="1:11" ht="21" customHeight="1" x14ac:dyDescent="0.3">
      <c r="A102" s="189"/>
      <c r="B102" s="7"/>
      <c r="C102" s="8"/>
      <c r="D102" s="9"/>
      <c r="E102" s="9" t="s">
        <v>4</v>
      </c>
      <c r="F102" s="13"/>
      <c r="G102" s="214"/>
      <c r="H102" s="11"/>
      <c r="I102" s="193"/>
      <c r="J102" s="12"/>
      <c r="K102" s="47"/>
    </row>
    <row r="103" spans="1:11" ht="21" customHeight="1" x14ac:dyDescent="0.3">
      <c r="A103" s="189"/>
      <c r="B103" s="7"/>
      <c r="C103" s="8"/>
      <c r="D103" s="9"/>
      <c r="E103" s="9" t="s">
        <v>5</v>
      </c>
      <c r="F103" s="10" t="s">
        <v>12</v>
      </c>
      <c r="G103" s="214"/>
      <c r="H103" s="11" t="s">
        <v>48</v>
      </c>
      <c r="I103" s="193"/>
      <c r="J103" s="12"/>
      <c r="K103" s="47"/>
    </row>
    <row r="104" spans="1:11" ht="21" customHeight="1" x14ac:dyDescent="0.3">
      <c r="A104" s="189"/>
      <c r="B104" s="7"/>
      <c r="C104" s="8"/>
      <c r="D104" s="9"/>
      <c r="E104" s="9" t="s">
        <v>6</v>
      </c>
      <c r="F104" s="10" t="s">
        <v>12</v>
      </c>
      <c r="G104" s="214"/>
      <c r="H104" s="11" t="s">
        <v>17</v>
      </c>
      <c r="I104" s="193"/>
      <c r="J104" s="12"/>
      <c r="K104" s="47"/>
    </row>
    <row r="105" spans="1:11" ht="21" customHeight="1" x14ac:dyDescent="0.3">
      <c r="A105" s="189"/>
      <c r="B105" s="7"/>
      <c r="C105" s="8"/>
      <c r="D105" s="9"/>
      <c r="E105" s="9" t="s">
        <v>7</v>
      </c>
      <c r="F105" s="10" t="s">
        <v>12</v>
      </c>
      <c r="G105" s="214"/>
      <c r="H105" s="11" t="s">
        <v>25</v>
      </c>
      <c r="I105" s="193"/>
      <c r="J105" s="12"/>
      <c r="K105" s="47"/>
    </row>
    <row r="106" spans="1:11" ht="21" customHeight="1" thickBot="1" x14ac:dyDescent="0.35">
      <c r="A106" s="201"/>
      <c r="B106" s="34"/>
      <c r="C106" s="19"/>
      <c r="D106" s="20"/>
      <c r="E106" s="174" t="s">
        <v>72</v>
      </c>
      <c r="F106" s="10" t="s">
        <v>12</v>
      </c>
      <c r="G106" s="214"/>
      <c r="H106" s="11" t="s">
        <v>68</v>
      </c>
      <c r="I106" s="204"/>
      <c r="J106" s="23"/>
      <c r="K106" s="51"/>
    </row>
    <row r="107" spans="1:11" ht="21" customHeight="1" thickTop="1" x14ac:dyDescent="0.3">
      <c r="A107" s="52"/>
      <c r="B107" s="40"/>
      <c r="C107" s="25"/>
      <c r="D107" s="26"/>
      <c r="E107" s="172"/>
      <c r="F107" s="173"/>
      <c r="G107" s="170"/>
      <c r="H107" s="171"/>
      <c r="I107" s="26"/>
      <c r="J107" s="28"/>
      <c r="K107" s="53"/>
    </row>
    <row r="108" spans="1:11" ht="21" customHeight="1" x14ac:dyDescent="0.35">
      <c r="A108" s="188">
        <v>14</v>
      </c>
      <c r="B108" s="4">
        <v>45116</v>
      </c>
      <c r="C108" s="5" t="s">
        <v>23</v>
      </c>
      <c r="D108" s="46" t="s">
        <v>1546</v>
      </c>
      <c r="E108" s="9" t="s">
        <v>317</v>
      </c>
      <c r="F108" s="10"/>
      <c r="G108" s="205" t="s">
        <v>32</v>
      </c>
      <c r="H108" s="11"/>
      <c r="I108" s="203" t="s">
        <v>1382</v>
      </c>
      <c r="J108" s="17">
        <v>44242</v>
      </c>
      <c r="K108" s="50">
        <f>SUM(K100,J108)</f>
        <v>242671</v>
      </c>
    </row>
    <row r="109" spans="1:11" ht="21" customHeight="1" x14ac:dyDescent="0.3">
      <c r="A109" s="189"/>
      <c r="B109" s="7"/>
      <c r="C109" s="8"/>
      <c r="D109" s="46" t="s">
        <v>1547</v>
      </c>
      <c r="E109" s="9" t="s">
        <v>21</v>
      </c>
      <c r="F109" s="10"/>
      <c r="G109" s="196"/>
      <c r="H109" s="11"/>
      <c r="I109" s="193"/>
      <c r="J109" s="12"/>
      <c r="K109" s="47"/>
    </row>
    <row r="110" spans="1:11" ht="21" customHeight="1" x14ac:dyDescent="0.3">
      <c r="A110" s="189"/>
      <c r="B110" s="7"/>
      <c r="C110" s="8"/>
      <c r="D110" s="9"/>
      <c r="E110" s="9" t="s">
        <v>4</v>
      </c>
      <c r="F110" s="13" t="s">
        <v>14</v>
      </c>
      <c r="G110" s="196"/>
      <c r="H110" s="11" t="s">
        <v>86</v>
      </c>
      <c r="I110" s="193"/>
      <c r="J110" s="12"/>
      <c r="K110" s="47"/>
    </row>
    <row r="111" spans="1:11" ht="21" customHeight="1" x14ac:dyDescent="0.3">
      <c r="A111" s="189"/>
      <c r="B111" s="7"/>
      <c r="C111" s="8"/>
      <c r="D111" s="9"/>
      <c r="E111" s="9" t="s">
        <v>5</v>
      </c>
      <c r="F111" s="13" t="s">
        <v>14</v>
      </c>
      <c r="G111" s="196"/>
      <c r="H111" s="11" t="s">
        <v>47</v>
      </c>
      <c r="I111" s="193"/>
      <c r="J111" s="12"/>
      <c r="K111" s="47"/>
    </row>
    <row r="112" spans="1:11" ht="21" customHeight="1" x14ac:dyDescent="0.3">
      <c r="A112" s="189"/>
      <c r="B112" s="7"/>
      <c r="C112" s="8"/>
      <c r="D112" s="9"/>
      <c r="E112" s="9" t="s">
        <v>6</v>
      </c>
      <c r="F112" s="13" t="s">
        <v>14</v>
      </c>
      <c r="G112" s="196"/>
      <c r="H112" s="11" t="s">
        <v>88</v>
      </c>
      <c r="I112" s="193"/>
      <c r="J112" s="12"/>
      <c r="K112" s="47"/>
    </row>
    <row r="113" spans="1:11" ht="21" customHeight="1" x14ac:dyDescent="0.3">
      <c r="A113" s="189"/>
      <c r="B113" s="7"/>
      <c r="C113" s="8"/>
      <c r="D113" s="9"/>
      <c r="E113" s="9" t="s">
        <v>7</v>
      </c>
      <c r="F113" s="13" t="s">
        <v>14</v>
      </c>
      <c r="G113" s="196"/>
      <c r="H113" s="11" t="s">
        <v>47</v>
      </c>
      <c r="I113" s="193"/>
      <c r="J113" s="12"/>
      <c r="K113" s="47"/>
    </row>
    <row r="114" spans="1:11" ht="21" customHeight="1" thickBot="1" x14ac:dyDescent="0.35">
      <c r="A114" s="201"/>
      <c r="B114" s="34"/>
      <c r="C114" s="19"/>
      <c r="D114" s="20"/>
      <c r="E114" s="174" t="s">
        <v>72</v>
      </c>
      <c r="F114" s="10" t="s">
        <v>12</v>
      </c>
      <c r="G114" s="211"/>
      <c r="H114" s="11" t="s">
        <v>55</v>
      </c>
      <c r="I114" s="204"/>
      <c r="J114" s="23"/>
      <c r="K114" s="51"/>
    </row>
    <row r="115" spans="1:11" ht="21" customHeight="1" thickTop="1" x14ac:dyDescent="0.3">
      <c r="A115" s="52"/>
      <c r="B115" s="40"/>
      <c r="C115" s="25"/>
      <c r="D115" s="26"/>
      <c r="E115" s="172"/>
      <c r="F115" s="173"/>
      <c r="G115" s="170"/>
      <c r="H115" s="171"/>
      <c r="I115" s="26"/>
      <c r="J115" s="28"/>
      <c r="K115" s="53"/>
    </row>
    <row r="116" spans="1:11" ht="21" customHeight="1" x14ac:dyDescent="0.35">
      <c r="A116" s="188">
        <v>15</v>
      </c>
      <c r="B116" s="4">
        <v>45117</v>
      </c>
      <c r="C116" s="5" t="s">
        <v>104</v>
      </c>
      <c r="D116" s="46" t="s">
        <v>1548</v>
      </c>
      <c r="E116" s="9" t="s">
        <v>317</v>
      </c>
      <c r="F116" s="10"/>
      <c r="G116" s="205" t="s">
        <v>32</v>
      </c>
      <c r="H116" s="11"/>
      <c r="I116" s="203" t="s">
        <v>1382</v>
      </c>
      <c r="J116" s="17">
        <v>39848</v>
      </c>
      <c r="K116" s="50">
        <f>SUM(K108,J116)</f>
        <v>282519</v>
      </c>
    </row>
    <row r="117" spans="1:11" ht="21" customHeight="1" x14ac:dyDescent="0.3">
      <c r="A117" s="189"/>
      <c r="B117" s="7"/>
      <c r="C117" s="8"/>
      <c r="D117" s="46" t="s">
        <v>641</v>
      </c>
      <c r="E117" s="9" t="s">
        <v>21</v>
      </c>
      <c r="F117" s="13" t="s">
        <v>14</v>
      </c>
      <c r="G117" s="196"/>
      <c r="H117" s="11" t="s">
        <v>144</v>
      </c>
      <c r="I117" s="193"/>
      <c r="J117" s="12"/>
      <c r="K117" s="47"/>
    </row>
    <row r="118" spans="1:11" ht="21" customHeight="1" x14ac:dyDescent="0.3">
      <c r="A118" s="189"/>
      <c r="B118" s="7"/>
      <c r="C118" s="8"/>
      <c r="D118" s="9"/>
      <c r="E118" s="9" t="s">
        <v>4</v>
      </c>
      <c r="F118" s="13" t="s">
        <v>14</v>
      </c>
      <c r="G118" s="196"/>
      <c r="H118" s="11" t="s">
        <v>133</v>
      </c>
      <c r="I118" s="193"/>
      <c r="J118" s="12"/>
      <c r="K118" s="47"/>
    </row>
    <row r="119" spans="1:11" ht="21" customHeight="1" x14ac:dyDescent="0.3">
      <c r="A119" s="189"/>
      <c r="B119" s="7"/>
      <c r="C119" s="8"/>
      <c r="D119" s="9"/>
      <c r="E119" s="9" t="s">
        <v>5</v>
      </c>
      <c r="F119" s="13" t="s">
        <v>14</v>
      </c>
      <c r="G119" s="196"/>
      <c r="H119" s="11" t="s">
        <v>63</v>
      </c>
      <c r="I119" s="193"/>
      <c r="J119" s="12"/>
      <c r="K119" s="47"/>
    </row>
    <row r="120" spans="1:11" ht="21" customHeight="1" x14ac:dyDescent="0.3">
      <c r="A120" s="189"/>
      <c r="B120" s="7"/>
      <c r="C120" s="8"/>
      <c r="D120" s="9"/>
      <c r="E120" s="9" t="s">
        <v>6</v>
      </c>
      <c r="F120" s="10" t="s">
        <v>12</v>
      </c>
      <c r="G120" s="196"/>
      <c r="H120" s="11" t="s">
        <v>135</v>
      </c>
      <c r="I120" s="193"/>
      <c r="J120" s="12"/>
      <c r="K120" s="47"/>
    </row>
    <row r="121" spans="1:11" ht="21" customHeight="1" x14ac:dyDescent="0.3">
      <c r="A121" s="189"/>
      <c r="B121" s="7"/>
      <c r="C121" s="8"/>
      <c r="D121" s="9"/>
      <c r="E121" s="9" t="s">
        <v>7</v>
      </c>
      <c r="F121" s="13" t="s">
        <v>14</v>
      </c>
      <c r="G121" s="196"/>
      <c r="H121" s="11" t="s">
        <v>56</v>
      </c>
      <c r="I121" s="193"/>
      <c r="J121" s="12"/>
      <c r="K121" s="47"/>
    </row>
    <row r="122" spans="1:11" ht="21" customHeight="1" thickBot="1" x14ac:dyDescent="0.35">
      <c r="A122" s="201"/>
      <c r="B122" s="34"/>
      <c r="C122" s="19"/>
      <c r="D122" s="20"/>
      <c r="E122" s="174" t="s">
        <v>72</v>
      </c>
      <c r="F122" s="13" t="s">
        <v>14</v>
      </c>
      <c r="G122" s="211"/>
      <c r="H122" s="11" t="s">
        <v>55</v>
      </c>
      <c r="I122" s="204"/>
      <c r="J122" s="23"/>
      <c r="K122" s="51"/>
    </row>
    <row r="123" spans="1:11" ht="21" customHeight="1" thickTop="1" x14ac:dyDescent="0.3">
      <c r="A123" s="52"/>
      <c r="B123" s="40"/>
      <c r="C123" s="25"/>
      <c r="D123" s="26"/>
      <c r="E123" s="172"/>
      <c r="F123" s="173"/>
      <c r="G123" s="170"/>
      <c r="H123" s="171"/>
      <c r="I123" s="26"/>
      <c r="J123" s="28"/>
      <c r="K123" s="53"/>
    </row>
    <row r="124" spans="1:11" ht="21" customHeight="1" x14ac:dyDescent="0.35">
      <c r="A124" s="188">
        <v>16</v>
      </c>
      <c r="B124" s="4">
        <v>45117</v>
      </c>
      <c r="C124" s="5" t="s">
        <v>35</v>
      </c>
      <c r="D124" s="46" t="s">
        <v>1549</v>
      </c>
      <c r="E124" s="9" t="s">
        <v>317</v>
      </c>
      <c r="F124" s="10"/>
      <c r="G124" s="202" t="s">
        <v>12</v>
      </c>
      <c r="H124" s="11"/>
      <c r="I124" s="203" t="s">
        <v>1177</v>
      </c>
      <c r="J124" s="17">
        <v>6783</v>
      </c>
      <c r="K124" s="50">
        <f>SUM(K116,J124)</f>
        <v>289302</v>
      </c>
    </row>
    <row r="125" spans="1:11" ht="21" customHeight="1" x14ac:dyDescent="0.3">
      <c r="A125" s="189"/>
      <c r="B125" s="7"/>
      <c r="C125" s="8"/>
      <c r="D125" s="46" t="s">
        <v>107</v>
      </c>
      <c r="E125" s="9" t="s">
        <v>21</v>
      </c>
      <c r="F125" s="10" t="s">
        <v>12</v>
      </c>
      <c r="G125" s="214"/>
      <c r="H125" s="11" t="s">
        <v>26</v>
      </c>
      <c r="I125" s="193"/>
      <c r="J125" s="12"/>
      <c r="K125" s="47"/>
    </row>
    <row r="126" spans="1:11" ht="21" customHeight="1" x14ac:dyDescent="0.3">
      <c r="A126" s="189"/>
      <c r="B126" s="7"/>
      <c r="C126" s="8"/>
      <c r="D126" s="9"/>
      <c r="E126" s="9" t="s">
        <v>4</v>
      </c>
      <c r="F126" s="10" t="s">
        <v>12</v>
      </c>
      <c r="G126" s="214"/>
      <c r="H126" s="11" t="s">
        <v>27</v>
      </c>
      <c r="I126" s="193"/>
      <c r="J126" s="12"/>
      <c r="K126" s="47"/>
    </row>
    <row r="127" spans="1:11" ht="21" customHeight="1" x14ac:dyDescent="0.3">
      <c r="A127" s="189"/>
      <c r="B127" s="7"/>
      <c r="C127" s="8"/>
      <c r="D127" s="9"/>
      <c r="E127" s="9" t="s">
        <v>5</v>
      </c>
      <c r="F127" s="10" t="s">
        <v>12</v>
      </c>
      <c r="G127" s="214"/>
      <c r="H127" s="11" t="s">
        <v>65</v>
      </c>
      <c r="I127" s="193"/>
      <c r="J127" s="12"/>
      <c r="K127" s="47"/>
    </row>
    <row r="128" spans="1:11" ht="21" customHeight="1" x14ac:dyDescent="0.3">
      <c r="A128" s="189"/>
      <c r="B128" s="7"/>
      <c r="C128" s="8"/>
      <c r="D128" s="9"/>
      <c r="E128" s="9" t="s">
        <v>6</v>
      </c>
      <c r="F128" s="13" t="s">
        <v>14</v>
      </c>
      <c r="G128" s="214"/>
      <c r="H128" s="11" t="s">
        <v>27</v>
      </c>
      <c r="I128" s="193"/>
      <c r="J128" s="12"/>
      <c r="K128" s="47"/>
    </row>
    <row r="129" spans="1:11" ht="21" customHeight="1" x14ac:dyDescent="0.3">
      <c r="A129" s="189"/>
      <c r="B129" s="7"/>
      <c r="C129" s="8"/>
      <c r="D129" s="9"/>
      <c r="E129" s="9" t="s">
        <v>7</v>
      </c>
      <c r="F129" s="13" t="s">
        <v>14</v>
      </c>
      <c r="G129" s="214"/>
      <c r="H129" s="11" t="s">
        <v>16</v>
      </c>
      <c r="I129" s="193"/>
      <c r="J129" s="12"/>
      <c r="K129" s="47"/>
    </row>
    <row r="130" spans="1:11" ht="21" customHeight="1" thickBot="1" x14ac:dyDescent="0.35">
      <c r="A130" s="201"/>
      <c r="B130" s="34"/>
      <c r="C130" s="19"/>
      <c r="D130" s="20"/>
      <c r="E130" s="174" t="s">
        <v>72</v>
      </c>
      <c r="F130" s="10" t="s">
        <v>12</v>
      </c>
      <c r="G130" s="214"/>
      <c r="H130" s="11" t="s">
        <v>55</v>
      </c>
      <c r="I130" s="204"/>
      <c r="J130" s="23"/>
      <c r="K130" s="51"/>
    </row>
    <row r="131" spans="1:11" ht="21" customHeight="1" thickTop="1" x14ac:dyDescent="0.3">
      <c r="A131" s="52"/>
      <c r="B131" s="40"/>
      <c r="C131" s="25"/>
      <c r="D131" s="26"/>
      <c r="E131" s="172"/>
      <c r="F131" s="173"/>
      <c r="G131" s="170"/>
      <c r="H131" s="171"/>
      <c r="I131" s="26"/>
      <c r="J131" s="28"/>
      <c r="K131" s="53"/>
    </row>
    <row r="132" spans="1:11" ht="21" customHeight="1" x14ac:dyDescent="0.35">
      <c r="A132" s="188">
        <v>17</v>
      </c>
      <c r="B132" s="4">
        <v>45118</v>
      </c>
      <c r="C132" s="5" t="s">
        <v>104</v>
      </c>
      <c r="D132" s="46" t="s">
        <v>1550</v>
      </c>
      <c r="E132" s="9" t="s">
        <v>317</v>
      </c>
      <c r="F132" s="10"/>
      <c r="G132" s="206" t="s">
        <v>38</v>
      </c>
      <c r="H132" s="11"/>
      <c r="I132" s="203" t="s">
        <v>1177</v>
      </c>
      <c r="J132" s="17">
        <v>10289</v>
      </c>
      <c r="K132" s="50">
        <f>SUM(K124,J132)</f>
        <v>299591</v>
      </c>
    </row>
    <row r="133" spans="1:11" ht="21" customHeight="1" x14ac:dyDescent="0.3">
      <c r="A133" s="189"/>
      <c r="B133" s="7"/>
      <c r="C133" s="8"/>
      <c r="D133" s="46" t="s">
        <v>1373</v>
      </c>
      <c r="E133" s="9" t="s">
        <v>21</v>
      </c>
      <c r="F133" s="10" t="s">
        <v>12</v>
      </c>
      <c r="G133" s="212"/>
      <c r="H133" s="11" t="s">
        <v>65</v>
      </c>
      <c r="I133" s="193"/>
      <c r="J133" s="12"/>
      <c r="K133" s="47"/>
    </row>
    <row r="134" spans="1:11" ht="21" customHeight="1" x14ac:dyDescent="0.3">
      <c r="A134" s="189"/>
      <c r="B134" s="7"/>
      <c r="C134" s="8"/>
      <c r="D134" s="9"/>
      <c r="E134" s="9" t="s">
        <v>4</v>
      </c>
      <c r="F134" s="13" t="s">
        <v>14</v>
      </c>
      <c r="G134" s="212"/>
      <c r="H134" s="11" t="s">
        <v>45</v>
      </c>
      <c r="I134" s="193"/>
      <c r="J134" s="12"/>
      <c r="K134" s="47"/>
    </row>
    <row r="135" spans="1:11" ht="21" customHeight="1" x14ac:dyDescent="0.3">
      <c r="A135" s="189"/>
      <c r="B135" s="7"/>
      <c r="C135" s="8"/>
      <c r="D135" s="9"/>
      <c r="E135" s="9" t="s">
        <v>5</v>
      </c>
      <c r="F135" s="10" t="s">
        <v>12</v>
      </c>
      <c r="G135" s="212"/>
      <c r="H135" s="11" t="s">
        <v>65</v>
      </c>
      <c r="I135" s="193"/>
      <c r="J135" s="12"/>
      <c r="K135" s="47"/>
    </row>
    <row r="136" spans="1:11" ht="21" customHeight="1" x14ac:dyDescent="0.3">
      <c r="A136" s="189"/>
      <c r="B136" s="7"/>
      <c r="C136" s="8"/>
      <c r="D136" s="9"/>
      <c r="E136" s="9" t="s">
        <v>6</v>
      </c>
      <c r="F136" s="13" t="s">
        <v>14</v>
      </c>
      <c r="G136" s="212"/>
      <c r="H136" s="11" t="s">
        <v>45</v>
      </c>
      <c r="I136" s="193"/>
      <c r="J136" s="12"/>
      <c r="K136" s="47"/>
    </row>
    <row r="137" spans="1:11" ht="21" customHeight="1" x14ac:dyDescent="0.3">
      <c r="A137" s="189"/>
      <c r="B137" s="7"/>
      <c r="C137" s="8"/>
      <c r="D137" s="9"/>
      <c r="E137" s="9" t="s">
        <v>7</v>
      </c>
      <c r="F137" s="10" t="s">
        <v>12</v>
      </c>
      <c r="G137" s="212"/>
      <c r="H137" s="11" t="s">
        <v>88</v>
      </c>
      <c r="I137" s="193"/>
      <c r="J137" s="12"/>
      <c r="K137" s="47"/>
    </row>
    <row r="138" spans="1:11" ht="21" customHeight="1" thickBot="1" x14ac:dyDescent="0.35">
      <c r="A138" s="201"/>
      <c r="B138" s="34"/>
      <c r="C138" s="19"/>
      <c r="D138" s="20"/>
      <c r="E138" s="174" t="s">
        <v>72</v>
      </c>
      <c r="F138" s="13" t="s">
        <v>14</v>
      </c>
      <c r="G138" s="213"/>
      <c r="H138" s="11" t="s">
        <v>68</v>
      </c>
      <c r="I138" s="204"/>
      <c r="J138" s="23"/>
      <c r="K138" s="51"/>
    </row>
    <row r="139" spans="1:11" ht="21" customHeight="1" thickTop="1" x14ac:dyDescent="0.3">
      <c r="A139" s="52"/>
      <c r="B139" s="40"/>
      <c r="C139" s="25"/>
      <c r="D139" s="26"/>
      <c r="E139" s="172"/>
      <c r="F139" s="173"/>
      <c r="G139" s="170"/>
      <c r="H139" s="171"/>
      <c r="I139" s="26"/>
      <c r="J139" s="28"/>
      <c r="K139" s="53"/>
    </row>
    <row r="140" spans="1:11" ht="21" customHeight="1" x14ac:dyDescent="0.35">
      <c r="A140" s="188">
        <v>18</v>
      </c>
      <c r="B140" s="4">
        <v>45118</v>
      </c>
      <c r="C140" s="5" t="s">
        <v>35</v>
      </c>
      <c r="D140" s="46" t="s">
        <v>1552</v>
      </c>
      <c r="E140" s="9" t="s">
        <v>317</v>
      </c>
      <c r="F140" s="13" t="s">
        <v>14</v>
      </c>
      <c r="G140" s="205" t="s">
        <v>32</v>
      </c>
      <c r="H140" s="11" t="s">
        <v>48</v>
      </c>
      <c r="I140" s="203" t="s">
        <v>1177</v>
      </c>
      <c r="J140" s="17">
        <v>24312</v>
      </c>
      <c r="K140" s="50">
        <f>SUM(K132,J140)</f>
        <v>323903</v>
      </c>
    </row>
    <row r="141" spans="1:11" ht="21" customHeight="1" x14ac:dyDescent="0.3">
      <c r="A141" s="189"/>
      <c r="B141" s="7"/>
      <c r="C141" s="8"/>
      <c r="D141" s="46" t="s">
        <v>1261</v>
      </c>
      <c r="E141" s="9" t="s">
        <v>21</v>
      </c>
      <c r="F141" s="13" t="s">
        <v>14</v>
      </c>
      <c r="G141" s="196"/>
      <c r="H141" s="11" t="s">
        <v>47</v>
      </c>
      <c r="I141" s="193"/>
      <c r="J141" s="12"/>
      <c r="K141" s="47"/>
    </row>
    <row r="142" spans="1:11" ht="21" customHeight="1" x14ac:dyDescent="0.3">
      <c r="A142" s="189"/>
      <c r="B142" s="7"/>
      <c r="C142" s="8"/>
      <c r="D142" s="9"/>
      <c r="E142" s="9" t="s">
        <v>4</v>
      </c>
      <c r="F142" s="10" t="s">
        <v>12</v>
      </c>
      <c r="G142" s="196"/>
      <c r="H142" s="11" t="s">
        <v>48</v>
      </c>
      <c r="I142" s="193"/>
      <c r="J142" s="12"/>
      <c r="K142" s="47"/>
    </row>
    <row r="143" spans="1:11" ht="21" customHeight="1" x14ac:dyDescent="0.3">
      <c r="A143" s="189"/>
      <c r="B143" s="7"/>
      <c r="C143" s="8"/>
      <c r="D143" s="9"/>
      <c r="E143" s="9" t="s">
        <v>5</v>
      </c>
      <c r="F143" s="13" t="s">
        <v>14</v>
      </c>
      <c r="G143" s="196"/>
      <c r="H143" s="11" t="s">
        <v>45</v>
      </c>
      <c r="I143" s="193"/>
      <c r="J143" s="12"/>
      <c r="K143" s="47"/>
    </row>
    <row r="144" spans="1:11" ht="21" customHeight="1" x14ac:dyDescent="0.3">
      <c r="A144" s="189"/>
      <c r="B144" s="7"/>
      <c r="C144" s="8"/>
      <c r="D144" s="9"/>
      <c r="E144" s="9" t="s">
        <v>6</v>
      </c>
      <c r="F144" s="13" t="s">
        <v>14</v>
      </c>
      <c r="G144" s="196"/>
      <c r="H144" s="11" t="s">
        <v>135</v>
      </c>
      <c r="I144" s="193"/>
      <c r="J144" s="12"/>
      <c r="K144" s="47"/>
    </row>
    <row r="145" spans="1:11" ht="21" customHeight="1" x14ac:dyDescent="0.3">
      <c r="A145" s="189"/>
      <c r="B145" s="7"/>
      <c r="C145" s="8"/>
      <c r="D145" s="9"/>
      <c r="E145" s="9" t="s">
        <v>7</v>
      </c>
      <c r="F145" s="10" t="s">
        <v>12</v>
      </c>
      <c r="G145" s="196"/>
      <c r="H145" s="11" t="s">
        <v>45</v>
      </c>
      <c r="I145" s="193"/>
      <c r="J145" s="12"/>
      <c r="K145" s="47"/>
    </row>
    <row r="146" spans="1:11" ht="21" customHeight="1" thickBot="1" x14ac:dyDescent="0.35">
      <c r="A146" s="201"/>
      <c r="B146" s="34"/>
      <c r="C146" s="19"/>
      <c r="D146" s="20"/>
      <c r="E146" s="174" t="s">
        <v>72</v>
      </c>
      <c r="F146" s="10" t="s">
        <v>12</v>
      </c>
      <c r="G146" s="211"/>
      <c r="H146" s="11" t="s">
        <v>68</v>
      </c>
      <c r="I146" s="204"/>
      <c r="J146" s="23"/>
      <c r="K146" s="51"/>
    </row>
    <row r="147" spans="1:11" ht="21" customHeight="1" thickTop="1" x14ac:dyDescent="0.3">
      <c r="A147" s="52"/>
      <c r="B147" s="40"/>
      <c r="C147" s="25"/>
      <c r="D147" s="26"/>
      <c r="E147" s="172"/>
      <c r="F147" s="173"/>
      <c r="G147" s="170"/>
      <c r="H147" s="171"/>
      <c r="I147" s="26"/>
      <c r="J147" s="28"/>
      <c r="K147" s="53"/>
    </row>
    <row r="148" spans="1:11" ht="21" customHeight="1" x14ac:dyDescent="0.35">
      <c r="A148" s="188">
        <v>19</v>
      </c>
      <c r="B148" s="4">
        <v>45119</v>
      </c>
      <c r="C148" s="5" t="s">
        <v>35</v>
      </c>
      <c r="D148" s="46" t="s">
        <v>1553</v>
      </c>
      <c r="E148" s="9" t="s">
        <v>317</v>
      </c>
      <c r="F148" s="13"/>
      <c r="G148" s="205" t="s">
        <v>32</v>
      </c>
      <c r="H148" s="11"/>
      <c r="I148" s="203" t="s">
        <v>1370</v>
      </c>
      <c r="J148" s="17">
        <v>22116</v>
      </c>
      <c r="K148" s="50">
        <f>SUM(K140,J148)</f>
        <v>346019</v>
      </c>
    </row>
    <row r="149" spans="1:11" ht="21" customHeight="1" x14ac:dyDescent="0.3">
      <c r="A149" s="189"/>
      <c r="B149" s="7"/>
      <c r="C149" s="8"/>
      <c r="D149" s="46" t="s">
        <v>922</v>
      </c>
      <c r="E149" s="9" t="s">
        <v>21</v>
      </c>
      <c r="F149" s="10" t="s">
        <v>12</v>
      </c>
      <c r="G149" s="196"/>
      <c r="H149" s="11" t="s">
        <v>28</v>
      </c>
      <c r="I149" s="193"/>
      <c r="J149" s="12"/>
      <c r="K149" s="47"/>
    </row>
    <row r="150" spans="1:11" ht="21" customHeight="1" x14ac:dyDescent="0.3">
      <c r="A150" s="189"/>
      <c r="B150" s="7"/>
      <c r="C150" s="8"/>
      <c r="D150" s="9"/>
      <c r="E150" s="9" t="s">
        <v>4</v>
      </c>
      <c r="F150" s="13" t="s">
        <v>14</v>
      </c>
      <c r="G150" s="196"/>
      <c r="H150" s="11" t="s">
        <v>142</v>
      </c>
      <c r="I150" s="193"/>
      <c r="J150" s="12"/>
      <c r="K150" s="47"/>
    </row>
    <row r="151" spans="1:11" ht="21" customHeight="1" x14ac:dyDescent="0.3">
      <c r="A151" s="189"/>
      <c r="B151" s="7"/>
      <c r="C151" s="8"/>
      <c r="D151" s="9"/>
      <c r="E151" s="9" t="s">
        <v>5</v>
      </c>
      <c r="F151" s="13" t="s">
        <v>14</v>
      </c>
      <c r="G151" s="196"/>
      <c r="H151" s="11" t="s">
        <v>45</v>
      </c>
      <c r="I151" s="193"/>
      <c r="J151" s="12"/>
      <c r="K151" s="47"/>
    </row>
    <row r="152" spans="1:11" ht="21" customHeight="1" x14ac:dyDescent="0.3">
      <c r="A152" s="189"/>
      <c r="B152" s="7"/>
      <c r="C152" s="8"/>
      <c r="D152" s="9"/>
      <c r="E152" s="9" t="s">
        <v>6</v>
      </c>
      <c r="F152" s="10" t="s">
        <v>12</v>
      </c>
      <c r="G152" s="196"/>
      <c r="H152" s="11" t="s">
        <v>142</v>
      </c>
      <c r="I152" s="193"/>
      <c r="J152" s="12"/>
      <c r="K152" s="47"/>
    </row>
    <row r="153" spans="1:11" ht="21" customHeight="1" x14ac:dyDescent="0.3">
      <c r="A153" s="189"/>
      <c r="B153" s="7"/>
      <c r="C153" s="8"/>
      <c r="D153" s="9"/>
      <c r="E153" s="9" t="s">
        <v>7</v>
      </c>
      <c r="F153" s="13" t="s">
        <v>14</v>
      </c>
      <c r="G153" s="196"/>
      <c r="H153" s="11" t="s">
        <v>45</v>
      </c>
      <c r="I153" s="193"/>
      <c r="J153" s="12"/>
      <c r="K153" s="47"/>
    </row>
    <row r="154" spans="1:11" ht="21" customHeight="1" thickBot="1" x14ac:dyDescent="0.35">
      <c r="A154" s="201"/>
      <c r="B154" s="34"/>
      <c r="C154" s="19"/>
      <c r="D154" s="20"/>
      <c r="E154" s="174" t="s">
        <v>72</v>
      </c>
      <c r="F154" s="10" t="s">
        <v>12</v>
      </c>
      <c r="G154" s="211"/>
      <c r="H154" s="11" t="s">
        <v>68</v>
      </c>
      <c r="I154" s="204"/>
      <c r="J154" s="23"/>
      <c r="K154" s="51"/>
    </row>
    <row r="155" spans="1:11" ht="21" customHeight="1" thickTop="1" x14ac:dyDescent="0.3">
      <c r="A155" s="52"/>
      <c r="B155" s="40"/>
      <c r="C155" s="25"/>
      <c r="D155" s="26"/>
      <c r="E155" s="172"/>
      <c r="F155" s="173"/>
      <c r="G155" s="170"/>
      <c r="H155" s="171"/>
      <c r="I155" s="26"/>
      <c r="J155" s="28"/>
      <c r="K155" s="53"/>
    </row>
    <row r="156" spans="1:11" ht="21" customHeight="1" x14ac:dyDescent="0.35">
      <c r="A156" s="188">
        <v>20</v>
      </c>
      <c r="B156" s="4">
        <v>45119</v>
      </c>
      <c r="C156" s="5" t="s">
        <v>23</v>
      </c>
      <c r="D156" s="46" t="s">
        <v>1554</v>
      </c>
      <c r="E156" s="9" t="s">
        <v>317</v>
      </c>
      <c r="F156" s="13"/>
      <c r="G156" s="205" t="s">
        <v>32</v>
      </c>
      <c r="H156" s="11"/>
      <c r="I156" s="203" t="s">
        <v>1382</v>
      </c>
      <c r="J156" s="17">
        <v>40869</v>
      </c>
      <c r="K156" s="50">
        <f>SUM(K148,J156)</f>
        <v>386888</v>
      </c>
    </row>
    <row r="157" spans="1:11" ht="21" customHeight="1" x14ac:dyDescent="0.3">
      <c r="A157" s="189"/>
      <c r="B157" s="7"/>
      <c r="C157" s="8"/>
      <c r="D157" s="46" t="s">
        <v>616</v>
      </c>
      <c r="E157" s="9" t="s">
        <v>21</v>
      </c>
      <c r="F157" s="10"/>
      <c r="G157" s="196"/>
      <c r="H157" s="11"/>
      <c r="I157" s="193"/>
      <c r="J157" s="12"/>
      <c r="K157" s="47"/>
    </row>
    <row r="158" spans="1:11" ht="21" customHeight="1" x14ac:dyDescent="0.3">
      <c r="A158" s="189"/>
      <c r="B158" s="7"/>
      <c r="C158" s="8"/>
      <c r="D158" s="9"/>
      <c r="E158" s="9" t="s">
        <v>4</v>
      </c>
      <c r="F158" s="13" t="s">
        <v>14</v>
      </c>
      <c r="G158" s="196"/>
      <c r="H158" s="11" t="s">
        <v>25</v>
      </c>
      <c r="I158" s="193"/>
      <c r="J158" s="12"/>
      <c r="K158" s="47"/>
    </row>
    <row r="159" spans="1:11" ht="21" customHeight="1" x14ac:dyDescent="0.3">
      <c r="A159" s="189"/>
      <c r="B159" s="7"/>
      <c r="C159" s="8"/>
      <c r="D159" s="9"/>
      <c r="E159" s="9" t="s">
        <v>5</v>
      </c>
      <c r="F159" s="13" t="s">
        <v>14</v>
      </c>
      <c r="G159" s="196"/>
      <c r="H159" s="11" t="s">
        <v>133</v>
      </c>
      <c r="I159" s="193"/>
      <c r="J159" s="12"/>
      <c r="K159" s="47"/>
    </row>
    <row r="160" spans="1:11" ht="21" customHeight="1" x14ac:dyDescent="0.3">
      <c r="A160" s="189"/>
      <c r="B160" s="7"/>
      <c r="C160" s="8"/>
      <c r="D160" s="9"/>
      <c r="E160" s="9" t="s">
        <v>6</v>
      </c>
      <c r="F160" s="13" t="s">
        <v>14</v>
      </c>
      <c r="G160" s="196"/>
      <c r="H160" s="11" t="s">
        <v>65</v>
      </c>
      <c r="I160" s="193"/>
      <c r="J160" s="12"/>
      <c r="K160" s="47"/>
    </row>
    <row r="161" spans="1:11" ht="21" customHeight="1" x14ac:dyDescent="0.3">
      <c r="A161" s="189"/>
      <c r="B161" s="7"/>
      <c r="C161" s="8"/>
      <c r="D161" s="9"/>
      <c r="E161" s="9" t="s">
        <v>7</v>
      </c>
      <c r="F161" s="13" t="s">
        <v>14</v>
      </c>
      <c r="G161" s="196"/>
      <c r="H161" s="11" t="s">
        <v>16</v>
      </c>
      <c r="I161" s="193"/>
      <c r="J161" s="12"/>
      <c r="K161" s="47"/>
    </row>
    <row r="162" spans="1:11" ht="21" customHeight="1" thickBot="1" x14ac:dyDescent="0.35">
      <c r="A162" s="201"/>
      <c r="B162" s="34"/>
      <c r="C162" s="19"/>
      <c r="D162" s="20"/>
      <c r="E162" s="174" t="s">
        <v>72</v>
      </c>
      <c r="F162" s="10" t="s">
        <v>12</v>
      </c>
      <c r="G162" s="211"/>
      <c r="H162" s="11" t="s">
        <v>68</v>
      </c>
      <c r="I162" s="204"/>
      <c r="J162" s="23"/>
      <c r="K162" s="51"/>
    </row>
    <row r="163" spans="1:11" ht="21" customHeight="1" thickTop="1" x14ac:dyDescent="0.3">
      <c r="A163" s="52"/>
      <c r="B163" s="40"/>
      <c r="C163" s="25"/>
      <c r="D163" s="26"/>
      <c r="E163" s="172"/>
      <c r="F163" s="173"/>
      <c r="G163" s="170"/>
      <c r="H163" s="171"/>
      <c r="I163" s="26"/>
      <c r="J163" s="28"/>
      <c r="K163" s="53"/>
    </row>
    <row r="164" spans="1:11" ht="21" customHeight="1" x14ac:dyDescent="0.35">
      <c r="A164" s="188">
        <v>21</v>
      </c>
      <c r="B164" s="4">
        <v>45119</v>
      </c>
      <c r="C164" s="5" t="s">
        <v>20</v>
      </c>
      <c r="D164" s="46" t="s">
        <v>1555</v>
      </c>
      <c r="E164" s="9" t="s">
        <v>317</v>
      </c>
      <c r="F164" s="13"/>
      <c r="G164" s="205" t="s">
        <v>32</v>
      </c>
      <c r="H164" s="11"/>
      <c r="I164" s="203" t="s">
        <v>1382</v>
      </c>
      <c r="J164" s="17">
        <v>30827</v>
      </c>
      <c r="K164" s="50">
        <f>SUM(K156,J164)</f>
        <v>417715</v>
      </c>
    </row>
    <row r="165" spans="1:11" ht="21" customHeight="1" x14ac:dyDescent="0.3">
      <c r="A165" s="189"/>
      <c r="B165" s="7"/>
      <c r="C165" s="8"/>
      <c r="D165" s="46" t="s">
        <v>1556</v>
      </c>
      <c r="E165" s="9" t="s">
        <v>21</v>
      </c>
      <c r="F165" s="10" t="s">
        <v>12</v>
      </c>
      <c r="G165" s="196"/>
      <c r="H165" s="11" t="s">
        <v>44</v>
      </c>
      <c r="I165" s="193"/>
      <c r="J165" s="12"/>
      <c r="K165" s="47"/>
    </row>
    <row r="166" spans="1:11" ht="21" customHeight="1" x14ac:dyDescent="0.3">
      <c r="A166" s="189"/>
      <c r="B166" s="7"/>
      <c r="C166" s="8"/>
      <c r="D166" s="9"/>
      <c r="E166" s="9" t="s">
        <v>4</v>
      </c>
      <c r="F166" s="13" t="s">
        <v>14</v>
      </c>
      <c r="G166" s="196"/>
      <c r="H166" s="11" t="s">
        <v>93</v>
      </c>
      <c r="I166" s="193"/>
      <c r="J166" s="12"/>
      <c r="K166" s="47"/>
    </row>
    <row r="167" spans="1:11" ht="21" customHeight="1" x14ac:dyDescent="0.3">
      <c r="A167" s="189"/>
      <c r="B167" s="7"/>
      <c r="C167" s="8"/>
      <c r="D167" s="9"/>
      <c r="E167" s="9" t="s">
        <v>5</v>
      </c>
      <c r="F167" s="13" t="s">
        <v>14</v>
      </c>
      <c r="G167" s="196"/>
      <c r="H167" s="11" t="s">
        <v>142</v>
      </c>
      <c r="I167" s="193"/>
      <c r="J167" s="12"/>
      <c r="K167" s="47"/>
    </row>
    <row r="168" spans="1:11" ht="21" customHeight="1" x14ac:dyDescent="0.3">
      <c r="A168" s="189"/>
      <c r="B168" s="7"/>
      <c r="C168" s="8"/>
      <c r="D168" s="9"/>
      <c r="E168" s="9" t="s">
        <v>6</v>
      </c>
      <c r="F168" s="10" t="s">
        <v>12</v>
      </c>
      <c r="G168" s="196"/>
      <c r="H168" s="11" t="s">
        <v>93</v>
      </c>
      <c r="I168" s="193"/>
      <c r="J168" s="12"/>
      <c r="K168" s="47"/>
    </row>
    <row r="169" spans="1:11" ht="21" customHeight="1" x14ac:dyDescent="0.3">
      <c r="A169" s="189"/>
      <c r="B169" s="7"/>
      <c r="C169" s="8"/>
      <c r="D169" s="9"/>
      <c r="E169" s="9" t="s">
        <v>7</v>
      </c>
      <c r="F169" s="13" t="s">
        <v>14</v>
      </c>
      <c r="G169" s="196"/>
      <c r="H169" s="11" t="s">
        <v>142</v>
      </c>
      <c r="I169" s="193"/>
      <c r="J169" s="12"/>
      <c r="K169" s="47"/>
    </row>
    <row r="170" spans="1:11" ht="21" customHeight="1" thickBot="1" x14ac:dyDescent="0.35">
      <c r="A170" s="201"/>
      <c r="B170" s="34"/>
      <c r="C170" s="19"/>
      <c r="D170" s="20"/>
      <c r="E170" s="174" t="s">
        <v>72</v>
      </c>
      <c r="F170" s="13" t="s">
        <v>14</v>
      </c>
      <c r="G170" s="211"/>
      <c r="H170" s="11" t="s">
        <v>55</v>
      </c>
      <c r="I170" s="204"/>
      <c r="J170" s="23"/>
      <c r="K170" s="51"/>
    </row>
    <row r="171" spans="1:11" ht="21" customHeight="1" thickTop="1" x14ac:dyDescent="0.3">
      <c r="A171" s="52"/>
      <c r="B171" s="40"/>
      <c r="C171" s="25"/>
      <c r="D171" s="26"/>
      <c r="E171" s="172"/>
      <c r="F171" s="173"/>
      <c r="G171" s="170"/>
      <c r="H171" s="171"/>
      <c r="I171" s="26"/>
      <c r="J171" s="28"/>
      <c r="K171" s="53"/>
    </row>
    <row r="172" spans="1:11" ht="21" customHeight="1" x14ac:dyDescent="0.35">
      <c r="A172" s="188">
        <v>22</v>
      </c>
      <c r="B172" s="4">
        <v>45120</v>
      </c>
      <c r="C172" s="5" t="s">
        <v>35</v>
      </c>
      <c r="D172" s="46" t="s">
        <v>1557</v>
      </c>
      <c r="E172" s="9" t="s">
        <v>317</v>
      </c>
      <c r="F172" s="13"/>
      <c r="G172" s="205" t="s">
        <v>32</v>
      </c>
      <c r="H172" s="11"/>
      <c r="I172" s="203" t="s">
        <v>1177</v>
      </c>
      <c r="J172" s="17">
        <v>32602</v>
      </c>
      <c r="K172" s="50">
        <f>SUM(K164,J172)</f>
        <v>450317</v>
      </c>
    </row>
    <row r="173" spans="1:11" ht="21" customHeight="1" x14ac:dyDescent="0.3">
      <c r="A173" s="189"/>
      <c r="B173" s="7"/>
      <c r="C173" s="8"/>
      <c r="D173" s="46" t="s">
        <v>1558</v>
      </c>
      <c r="E173" s="9" t="s">
        <v>21</v>
      </c>
      <c r="F173" s="10"/>
      <c r="G173" s="196"/>
      <c r="H173" s="11"/>
      <c r="I173" s="193"/>
      <c r="J173" s="12"/>
      <c r="K173" s="47"/>
    </row>
    <row r="174" spans="1:11" ht="21" customHeight="1" x14ac:dyDescent="0.3">
      <c r="A174" s="189"/>
      <c r="B174" s="7"/>
      <c r="C174" s="8"/>
      <c r="D174" s="9"/>
      <c r="E174" s="9" t="s">
        <v>4</v>
      </c>
      <c r="F174" s="10" t="s">
        <v>12</v>
      </c>
      <c r="G174" s="196"/>
      <c r="H174" s="11" t="s">
        <v>29</v>
      </c>
      <c r="I174" s="193"/>
      <c r="J174" s="12"/>
      <c r="K174" s="47"/>
    </row>
    <row r="175" spans="1:11" ht="21" customHeight="1" x14ac:dyDescent="0.3">
      <c r="A175" s="189"/>
      <c r="B175" s="7"/>
      <c r="C175" s="8"/>
      <c r="D175" s="9"/>
      <c r="E175" s="9" t="s">
        <v>5</v>
      </c>
      <c r="F175" s="13" t="s">
        <v>14</v>
      </c>
      <c r="G175" s="196"/>
      <c r="H175" s="11" t="s">
        <v>57</v>
      </c>
      <c r="I175" s="193"/>
      <c r="J175" s="12"/>
      <c r="K175" s="47"/>
    </row>
    <row r="176" spans="1:11" ht="21" customHeight="1" x14ac:dyDescent="0.3">
      <c r="A176" s="189"/>
      <c r="B176" s="7"/>
      <c r="C176" s="8"/>
      <c r="D176" s="9"/>
      <c r="E176" s="9" t="s">
        <v>6</v>
      </c>
      <c r="F176" s="13" t="s">
        <v>14</v>
      </c>
      <c r="G176" s="196"/>
      <c r="H176" s="11" t="s">
        <v>25</v>
      </c>
      <c r="I176" s="193"/>
      <c r="J176" s="12"/>
      <c r="K176" s="47"/>
    </row>
    <row r="177" spans="1:11" ht="21" customHeight="1" x14ac:dyDescent="0.3">
      <c r="A177" s="189"/>
      <c r="B177" s="7"/>
      <c r="C177" s="8"/>
      <c r="D177" s="9"/>
      <c r="E177" s="9" t="s">
        <v>7</v>
      </c>
      <c r="F177" s="13" t="s">
        <v>14</v>
      </c>
      <c r="G177" s="196"/>
      <c r="H177" s="11" t="s">
        <v>47</v>
      </c>
      <c r="I177" s="193"/>
      <c r="J177" s="12"/>
      <c r="K177" s="47"/>
    </row>
    <row r="178" spans="1:11" ht="21" customHeight="1" thickBot="1" x14ac:dyDescent="0.35">
      <c r="A178" s="201"/>
      <c r="B178" s="34"/>
      <c r="C178" s="19"/>
      <c r="D178" s="20"/>
      <c r="E178" s="174" t="s">
        <v>72</v>
      </c>
      <c r="F178" s="10" t="s">
        <v>12</v>
      </c>
      <c r="G178" s="211"/>
      <c r="H178" s="11" t="s">
        <v>55</v>
      </c>
      <c r="I178" s="204"/>
      <c r="J178" s="23"/>
      <c r="K178" s="51"/>
    </row>
    <row r="179" spans="1:11" ht="21" customHeight="1" thickTop="1" x14ac:dyDescent="0.3">
      <c r="A179" s="52"/>
      <c r="B179" s="40"/>
      <c r="C179" s="25"/>
      <c r="D179" s="26"/>
      <c r="E179" s="172"/>
      <c r="F179" s="173"/>
      <c r="G179" s="170"/>
      <c r="H179" s="171"/>
      <c r="I179" s="26"/>
      <c r="J179" s="28"/>
      <c r="K179" s="53"/>
    </row>
    <row r="180" spans="1:11" ht="21" customHeight="1" x14ac:dyDescent="0.35">
      <c r="A180" s="188">
        <v>23</v>
      </c>
      <c r="B180" s="4">
        <v>45121</v>
      </c>
      <c r="C180" s="5" t="s">
        <v>23</v>
      </c>
      <c r="D180" s="46" t="s">
        <v>1559</v>
      </c>
      <c r="E180" s="9" t="s">
        <v>317</v>
      </c>
      <c r="F180" s="13"/>
      <c r="G180" s="206" t="s">
        <v>38</v>
      </c>
      <c r="H180" s="11"/>
      <c r="I180" s="203" t="s">
        <v>1382</v>
      </c>
      <c r="J180" s="17">
        <v>9961</v>
      </c>
      <c r="K180" s="50">
        <f>SUM(K172,J180)</f>
        <v>460278</v>
      </c>
    </row>
    <row r="181" spans="1:11" ht="21" customHeight="1" x14ac:dyDescent="0.3">
      <c r="A181" s="189"/>
      <c r="B181" s="7"/>
      <c r="C181" s="8"/>
      <c r="D181" s="46" t="s">
        <v>1560</v>
      </c>
      <c r="E181" s="9" t="s">
        <v>21</v>
      </c>
      <c r="F181" s="10" t="s">
        <v>12</v>
      </c>
      <c r="G181" s="212"/>
      <c r="H181" s="11" t="s">
        <v>55</v>
      </c>
      <c r="I181" s="193"/>
      <c r="J181" s="12"/>
      <c r="K181" s="47"/>
    </row>
    <row r="182" spans="1:11" ht="21" customHeight="1" x14ac:dyDescent="0.3">
      <c r="A182" s="189"/>
      <c r="B182" s="7"/>
      <c r="C182" s="8"/>
      <c r="D182" s="9"/>
      <c r="E182" s="9" t="s">
        <v>4</v>
      </c>
      <c r="F182" s="10" t="s">
        <v>12</v>
      </c>
      <c r="G182" s="212"/>
      <c r="H182" s="11" t="s">
        <v>65</v>
      </c>
      <c r="I182" s="193"/>
      <c r="J182" s="12"/>
      <c r="K182" s="47"/>
    </row>
    <row r="183" spans="1:11" ht="21" customHeight="1" x14ac:dyDescent="0.3">
      <c r="A183" s="189"/>
      <c r="B183" s="7"/>
      <c r="C183" s="8"/>
      <c r="D183" s="9"/>
      <c r="E183" s="9" t="s">
        <v>5</v>
      </c>
      <c r="F183" s="13" t="s">
        <v>14</v>
      </c>
      <c r="G183" s="212"/>
      <c r="H183" s="11" t="s">
        <v>68</v>
      </c>
      <c r="I183" s="193"/>
      <c r="J183" s="12"/>
      <c r="K183" s="47"/>
    </row>
    <row r="184" spans="1:11" ht="21" customHeight="1" x14ac:dyDescent="0.3">
      <c r="A184" s="189"/>
      <c r="B184" s="7"/>
      <c r="C184" s="8"/>
      <c r="D184" s="9"/>
      <c r="E184" s="9" t="s">
        <v>6</v>
      </c>
      <c r="F184" s="13" t="s">
        <v>14</v>
      </c>
      <c r="G184" s="212"/>
      <c r="H184" s="11" t="s">
        <v>47</v>
      </c>
      <c r="I184" s="193"/>
      <c r="J184" s="12"/>
      <c r="K184" s="47"/>
    </row>
    <row r="185" spans="1:11" ht="21" customHeight="1" x14ac:dyDescent="0.3">
      <c r="A185" s="189"/>
      <c r="B185" s="7"/>
      <c r="C185" s="8"/>
      <c r="D185" s="9"/>
      <c r="E185" s="9" t="s">
        <v>7</v>
      </c>
      <c r="F185" s="10" t="s">
        <v>12</v>
      </c>
      <c r="G185" s="212"/>
      <c r="H185" s="11" t="s">
        <v>55</v>
      </c>
      <c r="I185" s="193"/>
      <c r="J185" s="12"/>
      <c r="K185" s="47"/>
    </row>
    <row r="186" spans="1:11" ht="21" customHeight="1" thickBot="1" x14ac:dyDescent="0.35">
      <c r="A186" s="201"/>
      <c r="B186" s="34"/>
      <c r="C186" s="19"/>
      <c r="D186" s="20"/>
      <c r="E186" s="174" t="s">
        <v>72</v>
      </c>
      <c r="F186" s="13" t="s">
        <v>14</v>
      </c>
      <c r="G186" s="213"/>
      <c r="H186" s="11" t="s">
        <v>68</v>
      </c>
      <c r="I186" s="204"/>
      <c r="J186" s="23"/>
      <c r="K186" s="51"/>
    </row>
    <row r="187" spans="1:11" ht="21" customHeight="1" thickTop="1" x14ac:dyDescent="0.3">
      <c r="A187" s="52"/>
      <c r="B187" s="40"/>
      <c r="C187" s="25"/>
      <c r="D187" s="26"/>
      <c r="E187" s="172"/>
      <c r="F187" s="173"/>
      <c r="G187" s="170"/>
      <c r="H187" s="171"/>
      <c r="I187" s="26"/>
      <c r="J187" s="28"/>
      <c r="K187" s="53"/>
    </row>
    <row r="188" spans="1:11" ht="21" customHeight="1" x14ac:dyDescent="0.35">
      <c r="A188" s="188">
        <v>24</v>
      </c>
      <c r="B188" s="4">
        <v>45123</v>
      </c>
      <c r="C188" s="5" t="s">
        <v>104</v>
      </c>
      <c r="D188" s="46" t="s">
        <v>1561</v>
      </c>
      <c r="E188" s="9" t="s">
        <v>317</v>
      </c>
      <c r="F188" s="13"/>
      <c r="G188" s="202" t="s">
        <v>12</v>
      </c>
      <c r="H188" s="11"/>
      <c r="I188" s="203" t="s">
        <v>1382</v>
      </c>
      <c r="J188" s="17">
        <v>1052</v>
      </c>
      <c r="K188" s="50">
        <f>SUM(K180,J188)</f>
        <v>461330</v>
      </c>
    </row>
    <row r="189" spans="1:11" ht="21" customHeight="1" x14ac:dyDescent="0.3">
      <c r="A189" s="189"/>
      <c r="B189" s="7"/>
      <c r="C189" s="8"/>
      <c r="D189" s="46" t="s">
        <v>1562</v>
      </c>
      <c r="E189" s="9" t="s">
        <v>21</v>
      </c>
      <c r="F189" s="10"/>
      <c r="G189" s="214"/>
      <c r="H189" s="11"/>
      <c r="I189" s="193"/>
      <c r="J189" s="12"/>
      <c r="K189" s="47"/>
    </row>
    <row r="190" spans="1:11" ht="21" customHeight="1" x14ac:dyDescent="0.3">
      <c r="A190" s="189"/>
      <c r="B190" s="7"/>
      <c r="C190" s="8"/>
      <c r="D190" s="9"/>
      <c r="E190" s="9" t="s">
        <v>4</v>
      </c>
      <c r="F190" s="10"/>
      <c r="G190" s="214"/>
      <c r="H190" s="11"/>
      <c r="I190" s="193"/>
      <c r="J190" s="12"/>
      <c r="K190" s="47"/>
    </row>
    <row r="191" spans="1:11" ht="21" customHeight="1" x14ac:dyDescent="0.3">
      <c r="A191" s="189"/>
      <c r="B191" s="7"/>
      <c r="C191" s="8"/>
      <c r="D191" s="9"/>
      <c r="E191" s="9" t="s">
        <v>5</v>
      </c>
      <c r="F191" s="10" t="s">
        <v>12</v>
      </c>
      <c r="G191" s="214"/>
      <c r="H191" s="11" t="s">
        <v>101</v>
      </c>
      <c r="I191" s="193"/>
      <c r="J191" s="12"/>
      <c r="K191" s="47"/>
    </row>
    <row r="192" spans="1:11" ht="21" customHeight="1" x14ac:dyDescent="0.3">
      <c r="A192" s="189"/>
      <c r="B192" s="7"/>
      <c r="C192" s="8"/>
      <c r="D192" s="9"/>
      <c r="E192" s="9" t="s">
        <v>6</v>
      </c>
      <c r="F192" s="10" t="s">
        <v>12</v>
      </c>
      <c r="G192" s="214"/>
      <c r="H192" s="11" t="s">
        <v>26</v>
      </c>
      <c r="I192" s="193"/>
      <c r="J192" s="12"/>
      <c r="K192" s="47"/>
    </row>
    <row r="193" spans="1:11" ht="21" customHeight="1" x14ac:dyDescent="0.3">
      <c r="A193" s="189"/>
      <c r="B193" s="7"/>
      <c r="C193" s="8"/>
      <c r="D193" s="9"/>
      <c r="E193" s="9" t="s">
        <v>7</v>
      </c>
      <c r="F193" s="10" t="s">
        <v>12</v>
      </c>
      <c r="G193" s="214"/>
      <c r="H193" s="11" t="s">
        <v>65</v>
      </c>
      <c r="I193" s="193"/>
      <c r="J193" s="12"/>
      <c r="K193" s="47"/>
    </row>
    <row r="194" spans="1:11" ht="21" customHeight="1" thickBot="1" x14ac:dyDescent="0.35">
      <c r="A194" s="201"/>
      <c r="B194" s="34"/>
      <c r="C194" s="19"/>
      <c r="D194" s="20"/>
      <c r="E194" s="174" t="s">
        <v>72</v>
      </c>
      <c r="F194" s="10" t="s">
        <v>12</v>
      </c>
      <c r="G194" s="214"/>
      <c r="H194" s="11" t="s">
        <v>68</v>
      </c>
      <c r="I194" s="204"/>
      <c r="J194" s="23"/>
      <c r="K194" s="51"/>
    </row>
    <row r="195" spans="1:11" ht="21" customHeight="1" thickTop="1" x14ac:dyDescent="0.3">
      <c r="A195" s="52"/>
      <c r="B195" s="40"/>
      <c r="C195" s="25"/>
      <c r="D195" s="26"/>
      <c r="E195" s="172"/>
      <c r="F195" s="173"/>
      <c r="G195" s="170"/>
      <c r="H195" s="171"/>
      <c r="I195" s="26"/>
      <c r="J195" s="28"/>
      <c r="K195" s="53"/>
    </row>
    <row r="196" spans="1:11" ht="21" customHeight="1" x14ac:dyDescent="0.35">
      <c r="A196" s="188">
        <v>25</v>
      </c>
      <c r="B196" s="4">
        <v>45124</v>
      </c>
      <c r="C196" s="5" t="s">
        <v>104</v>
      </c>
      <c r="D196" s="46" t="s">
        <v>1563</v>
      </c>
      <c r="E196" s="9" t="s">
        <v>317</v>
      </c>
      <c r="F196" s="13"/>
      <c r="G196" s="202" t="s">
        <v>12</v>
      </c>
      <c r="H196" s="11"/>
      <c r="I196" s="203" t="s">
        <v>1382</v>
      </c>
      <c r="J196" s="17">
        <v>2581</v>
      </c>
      <c r="K196" s="50">
        <f>SUM(K188,J196)</f>
        <v>463911</v>
      </c>
    </row>
    <row r="197" spans="1:11" ht="21" customHeight="1" x14ac:dyDescent="0.3">
      <c r="A197" s="189"/>
      <c r="B197" s="7"/>
      <c r="C197" s="8"/>
      <c r="D197" s="46" t="s">
        <v>977</v>
      </c>
      <c r="E197" s="9" t="s">
        <v>21</v>
      </c>
      <c r="F197" s="10" t="s">
        <v>12</v>
      </c>
      <c r="G197" s="214"/>
      <c r="H197" s="11" t="s">
        <v>33</v>
      </c>
      <c r="I197" s="193"/>
      <c r="J197" s="12"/>
      <c r="K197" s="47"/>
    </row>
    <row r="198" spans="1:11" ht="21" customHeight="1" x14ac:dyDescent="0.3">
      <c r="A198" s="189"/>
      <c r="B198" s="7"/>
      <c r="C198" s="8"/>
      <c r="D198" s="9"/>
      <c r="E198" s="9" t="s">
        <v>4</v>
      </c>
      <c r="F198" s="10" t="s">
        <v>12</v>
      </c>
      <c r="G198" s="214"/>
      <c r="H198" s="11" t="s">
        <v>55</v>
      </c>
      <c r="I198" s="193"/>
      <c r="J198" s="12"/>
      <c r="K198" s="47"/>
    </row>
    <row r="199" spans="1:11" ht="21" customHeight="1" x14ac:dyDescent="0.3">
      <c r="A199" s="189"/>
      <c r="B199" s="7"/>
      <c r="C199" s="8"/>
      <c r="D199" s="9"/>
      <c r="E199" s="9" t="s">
        <v>5</v>
      </c>
      <c r="F199" s="10" t="s">
        <v>12</v>
      </c>
      <c r="G199" s="214"/>
      <c r="H199" s="11" t="s">
        <v>45</v>
      </c>
      <c r="I199" s="193"/>
      <c r="J199" s="12"/>
      <c r="K199" s="47"/>
    </row>
    <row r="200" spans="1:11" ht="21" customHeight="1" x14ac:dyDescent="0.3">
      <c r="A200" s="189"/>
      <c r="B200" s="7"/>
      <c r="C200" s="8"/>
      <c r="D200" s="9"/>
      <c r="E200" s="9" t="s">
        <v>6</v>
      </c>
      <c r="F200" s="13" t="s">
        <v>14</v>
      </c>
      <c r="G200" s="214"/>
      <c r="H200" s="11" t="s">
        <v>68</v>
      </c>
      <c r="I200" s="193"/>
      <c r="J200" s="12"/>
      <c r="K200" s="47"/>
    </row>
    <row r="201" spans="1:11" ht="21" customHeight="1" x14ac:dyDescent="0.3">
      <c r="A201" s="189"/>
      <c r="B201" s="7"/>
      <c r="C201" s="8"/>
      <c r="D201" s="9"/>
      <c r="E201" s="9" t="s">
        <v>7</v>
      </c>
      <c r="F201" s="10" t="s">
        <v>12</v>
      </c>
      <c r="G201" s="214"/>
      <c r="H201" s="11" t="s">
        <v>47</v>
      </c>
      <c r="I201" s="193"/>
      <c r="J201" s="12"/>
      <c r="K201" s="47"/>
    </row>
    <row r="202" spans="1:11" ht="21" customHeight="1" thickBot="1" x14ac:dyDescent="0.35">
      <c r="A202" s="201"/>
      <c r="B202" s="34"/>
      <c r="C202" s="19"/>
      <c r="D202" s="20"/>
      <c r="E202" s="174" t="s">
        <v>72</v>
      </c>
      <c r="F202" s="10" t="s">
        <v>12</v>
      </c>
      <c r="G202" s="214"/>
      <c r="H202" s="11" t="s">
        <v>68</v>
      </c>
      <c r="I202" s="204"/>
      <c r="J202" s="23"/>
      <c r="K202" s="51"/>
    </row>
    <row r="203" spans="1:11" ht="21" customHeight="1" thickTop="1" x14ac:dyDescent="0.3">
      <c r="A203" s="52"/>
      <c r="B203" s="40"/>
      <c r="C203" s="25"/>
      <c r="D203" s="26"/>
      <c r="E203" s="172"/>
      <c r="F203" s="173"/>
      <c r="G203" s="170"/>
      <c r="H203" s="171"/>
      <c r="I203" s="26"/>
      <c r="J203" s="28"/>
      <c r="K203" s="53"/>
    </row>
    <row r="204" spans="1:11" ht="21" customHeight="1" x14ac:dyDescent="0.35">
      <c r="A204" s="188">
        <v>26</v>
      </c>
      <c r="B204" s="4">
        <v>45124</v>
      </c>
      <c r="C204" s="5" t="s">
        <v>35</v>
      </c>
      <c r="D204" s="46" t="s">
        <v>1564</v>
      </c>
      <c r="E204" s="9" t="s">
        <v>317</v>
      </c>
      <c r="F204" s="13"/>
      <c r="G204" s="202" t="s">
        <v>12</v>
      </c>
      <c r="H204" s="11"/>
      <c r="I204" s="203" t="s">
        <v>1382</v>
      </c>
      <c r="J204" s="17">
        <v>2662</v>
      </c>
      <c r="K204" s="50">
        <f>SUM(K196,J204)</f>
        <v>466573</v>
      </c>
    </row>
    <row r="205" spans="1:11" ht="21" customHeight="1" x14ac:dyDescent="0.3">
      <c r="A205" s="189"/>
      <c r="B205" s="7"/>
      <c r="C205" s="8"/>
      <c r="D205" s="46" t="s">
        <v>1511</v>
      </c>
      <c r="E205" s="9" t="s">
        <v>21</v>
      </c>
      <c r="F205" s="10" t="s">
        <v>12</v>
      </c>
      <c r="G205" s="214"/>
      <c r="H205" s="11" t="s">
        <v>33</v>
      </c>
      <c r="I205" s="193"/>
      <c r="J205" s="12"/>
      <c r="K205" s="47"/>
    </row>
    <row r="206" spans="1:11" ht="21" customHeight="1" x14ac:dyDescent="0.3">
      <c r="A206" s="189"/>
      <c r="B206" s="7"/>
      <c r="C206" s="8"/>
      <c r="D206" s="9"/>
      <c r="E206" s="9" t="s">
        <v>4</v>
      </c>
      <c r="F206" s="10" t="s">
        <v>12</v>
      </c>
      <c r="G206" s="214"/>
      <c r="H206" s="11" t="s">
        <v>16</v>
      </c>
      <c r="I206" s="193"/>
      <c r="J206" s="12"/>
      <c r="K206" s="47"/>
    </row>
    <row r="207" spans="1:11" ht="21" customHeight="1" x14ac:dyDescent="0.3">
      <c r="A207" s="189"/>
      <c r="B207" s="7"/>
      <c r="C207" s="8"/>
      <c r="D207" s="9"/>
      <c r="E207" s="9" t="s">
        <v>5</v>
      </c>
      <c r="F207" s="10" t="s">
        <v>12</v>
      </c>
      <c r="G207" s="214"/>
      <c r="H207" s="11" t="s">
        <v>65</v>
      </c>
      <c r="I207" s="193"/>
      <c r="J207" s="12"/>
      <c r="K207" s="47"/>
    </row>
    <row r="208" spans="1:11" ht="21" customHeight="1" x14ac:dyDescent="0.3">
      <c r="A208" s="189"/>
      <c r="B208" s="7"/>
      <c r="C208" s="8"/>
      <c r="D208" s="9"/>
      <c r="E208" s="9" t="s">
        <v>6</v>
      </c>
      <c r="F208" s="10" t="s">
        <v>12</v>
      </c>
      <c r="G208" s="214"/>
      <c r="H208" s="11" t="s">
        <v>56</v>
      </c>
      <c r="I208" s="193"/>
      <c r="J208" s="12"/>
      <c r="K208" s="47"/>
    </row>
    <row r="209" spans="1:11" ht="21" customHeight="1" x14ac:dyDescent="0.3">
      <c r="A209" s="189"/>
      <c r="B209" s="7"/>
      <c r="C209" s="8"/>
      <c r="D209" s="9"/>
      <c r="E209" s="9" t="s">
        <v>7</v>
      </c>
      <c r="F209" s="13" t="s">
        <v>14</v>
      </c>
      <c r="G209" s="214"/>
      <c r="H209" s="11" t="s">
        <v>88</v>
      </c>
      <c r="I209" s="193"/>
      <c r="J209" s="12"/>
      <c r="K209" s="47"/>
    </row>
    <row r="210" spans="1:11" ht="21" customHeight="1" thickBot="1" x14ac:dyDescent="0.35">
      <c r="A210" s="201"/>
      <c r="B210" s="34"/>
      <c r="C210" s="19"/>
      <c r="D210" s="20"/>
      <c r="E210" s="174" t="s">
        <v>72</v>
      </c>
      <c r="F210" s="10" t="s">
        <v>12</v>
      </c>
      <c r="G210" s="214"/>
      <c r="H210" s="11" t="s">
        <v>55</v>
      </c>
      <c r="I210" s="204"/>
      <c r="J210" s="23"/>
      <c r="K210" s="51"/>
    </row>
    <row r="211" spans="1:11" ht="21" customHeight="1" thickTop="1" x14ac:dyDescent="0.3">
      <c r="A211" s="52"/>
      <c r="B211" s="40"/>
      <c r="C211" s="25"/>
      <c r="D211" s="26"/>
      <c r="E211" s="172"/>
      <c r="F211" s="173"/>
      <c r="G211" s="170"/>
      <c r="H211" s="171"/>
      <c r="I211" s="26"/>
      <c r="J211" s="28"/>
      <c r="K211" s="53"/>
    </row>
    <row r="212" spans="1:11" ht="21" customHeight="1" x14ac:dyDescent="0.35">
      <c r="A212" s="188">
        <v>27</v>
      </c>
      <c r="B212" s="4">
        <v>45125</v>
      </c>
      <c r="C212" s="5" t="s">
        <v>104</v>
      </c>
      <c r="D212" s="46" t="s">
        <v>1565</v>
      </c>
      <c r="E212" s="9" t="s">
        <v>317</v>
      </c>
      <c r="F212" s="13"/>
      <c r="G212" s="202" t="s">
        <v>12</v>
      </c>
      <c r="H212" s="11"/>
      <c r="I212" s="203" t="s">
        <v>1382</v>
      </c>
      <c r="J212" s="17">
        <v>1052</v>
      </c>
      <c r="K212" s="50">
        <f>SUM(K204,J212)</f>
        <v>467625</v>
      </c>
    </row>
    <row r="213" spans="1:11" ht="21" customHeight="1" x14ac:dyDescent="0.3">
      <c r="A213" s="189"/>
      <c r="B213" s="7"/>
      <c r="C213" s="8"/>
      <c r="D213" s="46" t="s">
        <v>1400</v>
      </c>
      <c r="E213" s="9" t="s">
        <v>21</v>
      </c>
      <c r="F213" s="10"/>
      <c r="G213" s="214"/>
      <c r="H213" s="11"/>
      <c r="I213" s="193"/>
      <c r="J213" s="12"/>
      <c r="K213" s="47"/>
    </row>
    <row r="214" spans="1:11" ht="21" customHeight="1" x14ac:dyDescent="0.3">
      <c r="A214" s="189"/>
      <c r="B214" s="7"/>
      <c r="C214" s="8"/>
      <c r="D214" s="9"/>
      <c r="E214" s="9" t="s">
        <v>4</v>
      </c>
      <c r="F214" s="10"/>
      <c r="G214" s="214"/>
      <c r="H214" s="11"/>
      <c r="I214" s="193"/>
      <c r="J214" s="12"/>
      <c r="K214" s="47"/>
    </row>
    <row r="215" spans="1:11" ht="21" customHeight="1" x14ac:dyDescent="0.3">
      <c r="A215" s="189"/>
      <c r="B215" s="7"/>
      <c r="C215" s="8"/>
      <c r="D215" s="9"/>
      <c r="E215" s="9" t="s">
        <v>5</v>
      </c>
      <c r="F215" s="10" t="s">
        <v>12</v>
      </c>
      <c r="G215" s="214"/>
      <c r="H215" s="11" t="s">
        <v>33</v>
      </c>
      <c r="I215" s="193"/>
      <c r="J215" s="12"/>
      <c r="K215" s="47"/>
    </row>
    <row r="216" spans="1:11" ht="21" customHeight="1" x14ac:dyDescent="0.3">
      <c r="A216" s="189"/>
      <c r="B216" s="7"/>
      <c r="C216" s="8"/>
      <c r="D216" s="9"/>
      <c r="E216" s="9" t="s">
        <v>6</v>
      </c>
      <c r="F216" s="10" t="s">
        <v>12</v>
      </c>
      <c r="G216" s="214"/>
      <c r="H216" s="11" t="s">
        <v>26</v>
      </c>
      <c r="I216" s="193"/>
      <c r="J216" s="12"/>
      <c r="K216" s="47"/>
    </row>
    <row r="217" spans="1:11" ht="21" customHeight="1" x14ac:dyDescent="0.3">
      <c r="A217" s="189"/>
      <c r="B217" s="7"/>
      <c r="C217" s="8"/>
      <c r="D217" s="9"/>
      <c r="E217" s="9" t="s">
        <v>7</v>
      </c>
      <c r="F217" s="10" t="s">
        <v>12</v>
      </c>
      <c r="G217" s="214"/>
      <c r="H217" s="11" t="s">
        <v>88</v>
      </c>
      <c r="I217" s="193"/>
      <c r="J217" s="12"/>
      <c r="K217" s="47"/>
    </row>
    <row r="218" spans="1:11" ht="21" customHeight="1" thickBot="1" x14ac:dyDescent="0.35">
      <c r="A218" s="201"/>
      <c r="B218" s="34"/>
      <c r="C218" s="19"/>
      <c r="D218" s="20"/>
      <c r="E218" s="174" t="s">
        <v>72</v>
      </c>
      <c r="F218" s="10" t="s">
        <v>12</v>
      </c>
      <c r="G218" s="214"/>
      <c r="H218" s="11" t="s">
        <v>55</v>
      </c>
      <c r="I218" s="204"/>
      <c r="J218" s="23"/>
      <c r="K218" s="51"/>
    </row>
    <row r="219" spans="1:11" ht="21" customHeight="1" thickTop="1" x14ac:dyDescent="0.3">
      <c r="A219" s="52"/>
      <c r="B219" s="40"/>
      <c r="C219" s="25"/>
      <c r="D219" s="26"/>
      <c r="E219" s="172"/>
      <c r="F219" s="173"/>
      <c r="G219" s="170"/>
      <c r="H219" s="171"/>
      <c r="I219" s="26"/>
      <c r="J219" s="28"/>
      <c r="K219" s="53"/>
    </row>
    <row r="220" spans="1:11" ht="21" customHeight="1" x14ac:dyDescent="0.35">
      <c r="A220" s="188">
        <v>28</v>
      </c>
      <c r="B220" s="4">
        <v>45125</v>
      </c>
      <c r="C220" s="5" t="s">
        <v>35</v>
      </c>
      <c r="D220" s="46" t="s">
        <v>1566</v>
      </c>
      <c r="E220" s="9" t="s">
        <v>317</v>
      </c>
      <c r="F220" s="13"/>
      <c r="G220" s="206" t="s">
        <v>38</v>
      </c>
      <c r="H220" s="11"/>
      <c r="I220" s="203" t="s">
        <v>1370</v>
      </c>
      <c r="J220" s="17">
        <v>11651</v>
      </c>
      <c r="K220" s="50">
        <f>SUM(K212,J220)</f>
        <v>479276</v>
      </c>
    </row>
    <row r="221" spans="1:11" ht="21" customHeight="1" x14ac:dyDescent="0.3">
      <c r="A221" s="189"/>
      <c r="B221" s="7"/>
      <c r="C221" s="8"/>
      <c r="D221" s="46" t="s">
        <v>1567</v>
      </c>
      <c r="E221" s="9" t="s">
        <v>21</v>
      </c>
      <c r="F221" s="13" t="s">
        <v>14</v>
      </c>
      <c r="G221" s="212"/>
      <c r="H221" s="11" t="s">
        <v>86</v>
      </c>
      <c r="I221" s="193"/>
      <c r="J221" s="12"/>
      <c r="K221" s="47"/>
    </row>
    <row r="222" spans="1:11" ht="21" customHeight="1" x14ac:dyDescent="0.3">
      <c r="A222" s="189"/>
      <c r="B222" s="7"/>
      <c r="C222" s="8"/>
      <c r="D222" s="9"/>
      <c r="E222" s="9" t="s">
        <v>4</v>
      </c>
      <c r="F222" s="13" t="s">
        <v>14</v>
      </c>
      <c r="G222" s="212"/>
      <c r="H222" s="11" t="s">
        <v>57</v>
      </c>
      <c r="I222" s="193"/>
      <c r="J222" s="12"/>
      <c r="K222" s="47"/>
    </row>
    <row r="223" spans="1:11" ht="21" customHeight="1" x14ac:dyDescent="0.3">
      <c r="A223" s="189"/>
      <c r="B223" s="7"/>
      <c r="C223" s="8"/>
      <c r="D223" s="9"/>
      <c r="E223" s="9" t="s">
        <v>5</v>
      </c>
      <c r="F223" s="13" t="s">
        <v>14</v>
      </c>
      <c r="G223" s="212"/>
      <c r="H223" s="11" t="s">
        <v>101</v>
      </c>
      <c r="I223" s="193"/>
      <c r="J223" s="12"/>
      <c r="K223" s="47"/>
    </row>
    <row r="224" spans="1:11" ht="21" customHeight="1" x14ac:dyDescent="0.3">
      <c r="A224" s="189"/>
      <c r="B224" s="7"/>
      <c r="C224" s="8"/>
      <c r="D224" s="9"/>
      <c r="E224" s="9" t="s">
        <v>6</v>
      </c>
      <c r="F224" s="10" t="s">
        <v>12</v>
      </c>
      <c r="G224" s="212"/>
      <c r="H224" s="11" t="s">
        <v>57</v>
      </c>
      <c r="I224" s="193"/>
      <c r="J224" s="12"/>
      <c r="K224" s="47"/>
    </row>
    <row r="225" spans="1:11" ht="21" customHeight="1" x14ac:dyDescent="0.3">
      <c r="A225" s="189"/>
      <c r="B225" s="7"/>
      <c r="C225" s="8"/>
      <c r="D225" s="9"/>
      <c r="E225" s="9" t="s">
        <v>7</v>
      </c>
      <c r="F225" s="10" t="s">
        <v>12</v>
      </c>
      <c r="G225" s="212"/>
      <c r="H225" s="11" t="s">
        <v>86</v>
      </c>
      <c r="I225" s="193"/>
      <c r="J225" s="12"/>
      <c r="K225" s="47"/>
    </row>
    <row r="226" spans="1:11" ht="21" customHeight="1" thickBot="1" x14ac:dyDescent="0.35">
      <c r="A226" s="201"/>
      <c r="B226" s="34"/>
      <c r="C226" s="19"/>
      <c r="D226" s="20"/>
      <c r="E226" s="174" t="s">
        <v>72</v>
      </c>
      <c r="F226" s="10" t="s">
        <v>12</v>
      </c>
      <c r="G226" s="213"/>
      <c r="H226" s="11" t="s">
        <v>68</v>
      </c>
      <c r="I226" s="204"/>
      <c r="J226" s="23"/>
      <c r="K226" s="51"/>
    </row>
    <row r="227" spans="1:11" ht="21" customHeight="1" thickTop="1" x14ac:dyDescent="0.3">
      <c r="A227" s="52"/>
      <c r="B227" s="40"/>
      <c r="C227" s="25"/>
      <c r="D227" s="26"/>
      <c r="E227" s="172"/>
      <c r="F227" s="173"/>
      <c r="G227" s="170"/>
      <c r="H227" s="171"/>
      <c r="I227" s="26"/>
      <c r="J227" s="28"/>
      <c r="K227" s="53"/>
    </row>
    <row r="228" spans="1:11" ht="21" customHeight="1" x14ac:dyDescent="0.35">
      <c r="A228" s="188">
        <v>29</v>
      </c>
      <c r="B228" s="4">
        <v>45126</v>
      </c>
      <c r="C228" s="5" t="s">
        <v>35</v>
      </c>
      <c r="D228" s="46" t="s">
        <v>1568</v>
      </c>
      <c r="E228" s="9" t="s">
        <v>317</v>
      </c>
      <c r="F228" s="13"/>
      <c r="G228" s="202" t="s">
        <v>12</v>
      </c>
      <c r="H228" s="11"/>
      <c r="I228" s="203" t="s">
        <v>1370</v>
      </c>
      <c r="J228" s="17">
        <v>6385</v>
      </c>
      <c r="K228" s="50">
        <f>SUM(K220,J228)</f>
        <v>485661</v>
      </c>
    </row>
    <row r="229" spans="1:11" ht="21" customHeight="1" x14ac:dyDescent="0.3">
      <c r="A229" s="189"/>
      <c r="B229" s="7"/>
      <c r="C229" s="8"/>
      <c r="D229" s="46" t="s">
        <v>616</v>
      </c>
      <c r="E229" s="9" t="s">
        <v>21</v>
      </c>
      <c r="F229" s="10" t="s">
        <v>12</v>
      </c>
      <c r="G229" s="214"/>
      <c r="H229" s="11" t="s">
        <v>47</v>
      </c>
      <c r="I229" s="193"/>
      <c r="J229" s="12"/>
      <c r="K229" s="47"/>
    </row>
    <row r="230" spans="1:11" ht="21" customHeight="1" x14ac:dyDescent="0.3">
      <c r="A230" s="189"/>
      <c r="B230" s="7"/>
      <c r="C230" s="8"/>
      <c r="D230" s="9"/>
      <c r="E230" s="9" t="s">
        <v>4</v>
      </c>
      <c r="F230" s="10" t="s">
        <v>12</v>
      </c>
      <c r="G230" s="214"/>
      <c r="H230" s="11" t="s">
        <v>86</v>
      </c>
      <c r="I230" s="193"/>
      <c r="J230" s="12"/>
      <c r="K230" s="47"/>
    </row>
    <row r="231" spans="1:11" ht="21" customHeight="1" x14ac:dyDescent="0.3">
      <c r="A231" s="189"/>
      <c r="B231" s="7"/>
      <c r="C231" s="8"/>
      <c r="D231" s="9"/>
      <c r="E231" s="9" t="s">
        <v>5</v>
      </c>
      <c r="F231" s="13" t="s">
        <v>14</v>
      </c>
      <c r="G231" s="214"/>
      <c r="H231" s="11" t="s">
        <v>47</v>
      </c>
      <c r="I231" s="193"/>
      <c r="J231" s="12"/>
      <c r="K231" s="47"/>
    </row>
    <row r="232" spans="1:11" ht="21" customHeight="1" x14ac:dyDescent="0.3">
      <c r="A232" s="189"/>
      <c r="B232" s="7"/>
      <c r="C232" s="8"/>
      <c r="D232" s="9"/>
      <c r="E232" s="9" t="s">
        <v>6</v>
      </c>
      <c r="F232" s="10" t="s">
        <v>12</v>
      </c>
      <c r="G232" s="214"/>
      <c r="H232" s="11" t="s">
        <v>17</v>
      </c>
      <c r="I232" s="193"/>
      <c r="J232" s="12"/>
      <c r="K232" s="47"/>
    </row>
    <row r="233" spans="1:11" ht="21" customHeight="1" x14ac:dyDescent="0.3">
      <c r="A233" s="189"/>
      <c r="B233" s="7"/>
      <c r="C233" s="8"/>
      <c r="D233" s="9"/>
      <c r="E233" s="9" t="s">
        <v>7</v>
      </c>
      <c r="F233" s="13" t="s">
        <v>14</v>
      </c>
      <c r="G233" s="214"/>
      <c r="H233" s="11" t="s">
        <v>47</v>
      </c>
      <c r="I233" s="193"/>
      <c r="J233" s="12"/>
      <c r="K233" s="47"/>
    </row>
    <row r="234" spans="1:11" ht="21" customHeight="1" thickBot="1" x14ac:dyDescent="0.35">
      <c r="A234" s="201"/>
      <c r="B234" s="34"/>
      <c r="C234" s="19"/>
      <c r="D234" s="20"/>
      <c r="E234" s="174" t="s">
        <v>72</v>
      </c>
      <c r="F234" s="10" t="s">
        <v>12</v>
      </c>
      <c r="G234" s="214"/>
      <c r="H234" s="11" t="s">
        <v>55</v>
      </c>
      <c r="I234" s="204"/>
      <c r="J234" s="23"/>
      <c r="K234" s="51"/>
    </row>
    <row r="235" spans="1:11" ht="21" customHeight="1" thickTop="1" x14ac:dyDescent="0.3">
      <c r="A235" s="52"/>
      <c r="B235" s="40"/>
      <c r="C235" s="25"/>
      <c r="D235" s="26"/>
      <c r="E235" s="172"/>
      <c r="F235" s="173"/>
      <c r="G235" s="170"/>
      <c r="H235" s="171"/>
      <c r="I235" s="26"/>
      <c r="J235" s="28"/>
      <c r="K235" s="53"/>
    </row>
    <row r="236" spans="1:11" ht="21" customHeight="1" x14ac:dyDescent="0.35">
      <c r="A236" s="188">
        <v>30</v>
      </c>
      <c r="B236" s="4">
        <v>45127</v>
      </c>
      <c r="C236" s="5" t="s">
        <v>35</v>
      </c>
      <c r="D236" s="46" t="s">
        <v>1565</v>
      </c>
      <c r="E236" s="9" t="s">
        <v>317</v>
      </c>
      <c r="F236" s="10" t="s">
        <v>12</v>
      </c>
      <c r="G236" s="206" t="s">
        <v>38</v>
      </c>
      <c r="H236" s="11" t="s">
        <v>13</v>
      </c>
      <c r="I236" s="203" t="s">
        <v>1382</v>
      </c>
      <c r="J236" s="17">
        <v>10499</v>
      </c>
      <c r="K236" s="50">
        <f>SUM(K228,J236)</f>
        <v>496160</v>
      </c>
    </row>
    <row r="237" spans="1:11" ht="21" customHeight="1" x14ac:dyDescent="0.3">
      <c r="A237" s="189"/>
      <c r="B237" s="7"/>
      <c r="C237" s="8"/>
      <c r="D237" s="46" t="s">
        <v>1400</v>
      </c>
      <c r="E237" s="9" t="s">
        <v>21</v>
      </c>
      <c r="F237" s="13" t="s">
        <v>14</v>
      </c>
      <c r="G237" s="212"/>
      <c r="H237" s="11" t="s">
        <v>52</v>
      </c>
      <c r="I237" s="193"/>
      <c r="J237" s="12"/>
      <c r="K237" s="47"/>
    </row>
    <row r="238" spans="1:11" ht="21" customHeight="1" x14ac:dyDescent="0.3">
      <c r="A238" s="189"/>
      <c r="B238" s="7"/>
      <c r="C238" s="8"/>
      <c r="D238" s="9"/>
      <c r="E238" s="9" t="s">
        <v>4</v>
      </c>
      <c r="F238" s="13" t="s">
        <v>14</v>
      </c>
      <c r="G238" s="212"/>
      <c r="H238" s="11" t="s">
        <v>56</v>
      </c>
      <c r="I238" s="193"/>
      <c r="J238" s="12"/>
      <c r="K238" s="47"/>
    </row>
    <row r="239" spans="1:11" ht="21" customHeight="1" x14ac:dyDescent="0.3">
      <c r="A239" s="189"/>
      <c r="B239" s="7"/>
      <c r="C239" s="8"/>
      <c r="D239" s="9"/>
      <c r="E239" s="9" t="s">
        <v>5</v>
      </c>
      <c r="F239" s="10" t="s">
        <v>12</v>
      </c>
      <c r="G239" s="212"/>
      <c r="H239" s="11" t="s">
        <v>93</v>
      </c>
      <c r="I239" s="193"/>
      <c r="J239" s="12"/>
      <c r="K239" s="47"/>
    </row>
    <row r="240" spans="1:11" ht="21" customHeight="1" x14ac:dyDescent="0.3">
      <c r="A240" s="189"/>
      <c r="B240" s="7"/>
      <c r="C240" s="8"/>
      <c r="D240" s="9"/>
      <c r="E240" s="9" t="s">
        <v>6</v>
      </c>
      <c r="F240" s="10" t="s">
        <v>12</v>
      </c>
      <c r="G240" s="212"/>
      <c r="H240" s="11" t="s">
        <v>25</v>
      </c>
      <c r="I240" s="193"/>
      <c r="J240" s="12"/>
      <c r="K240" s="47"/>
    </row>
    <row r="241" spans="1:11" ht="21" customHeight="1" x14ac:dyDescent="0.3">
      <c r="A241" s="189"/>
      <c r="B241" s="7"/>
      <c r="C241" s="8"/>
      <c r="D241" s="9"/>
      <c r="E241" s="9" t="s">
        <v>7</v>
      </c>
      <c r="F241" s="13" t="s">
        <v>14</v>
      </c>
      <c r="G241" s="212"/>
      <c r="H241" s="11" t="s">
        <v>93</v>
      </c>
      <c r="I241" s="193"/>
      <c r="J241" s="12"/>
      <c r="K241" s="47"/>
    </row>
    <row r="242" spans="1:11" ht="21" customHeight="1" thickBot="1" x14ac:dyDescent="0.35">
      <c r="A242" s="201"/>
      <c r="B242" s="34"/>
      <c r="C242" s="19"/>
      <c r="D242" s="20"/>
      <c r="E242" s="174" t="s">
        <v>72</v>
      </c>
      <c r="F242" s="10" t="s">
        <v>12</v>
      </c>
      <c r="G242" s="213"/>
      <c r="H242" s="11" t="s">
        <v>68</v>
      </c>
      <c r="I242" s="204"/>
      <c r="J242" s="23"/>
      <c r="K242" s="51"/>
    </row>
    <row r="243" spans="1:11" ht="21" customHeight="1" thickTop="1" x14ac:dyDescent="0.3">
      <c r="A243" s="52"/>
      <c r="B243" s="40"/>
      <c r="C243" s="25"/>
      <c r="D243" s="26"/>
      <c r="E243" s="172"/>
      <c r="F243" s="173"/>
      <c r="G243" s="170"/>
      <c r="H243" s="171"/>
      <c r="I243" s="26"/>
      <c r="J243" s="28"/>
      <c r="K243" s="53"/>
    </row>
    <row r="244" spans="1:11" ht="21" customHeight="1" x14ac:dyDescent="0.35">
      <c r="A244" s="188">
        <v>31</v>
      </c>
      <c r="B244" s="4">
        <v>45130</v>
      </c>
      <c r="C244" s="5" t="s">
        <v>35</v>
      </c>
      <c r="D244" s="46" t="s">
        <v>1569</v>
      </c>
      <c r="E244" s="9" t="s">
        <v>317</v>
      </c>
      <c r="F244" s="10"/>
      <c r="G244" s="202" t="s">
        <v>12</v>
      </c>
      <c r="H244" s="11"/>
      <c r="I244" s="203" t="s">
        <v>1382</v>
      </c>
      <c r="J244" s="17">
        <v>1024</v>
      </c>
      <c r="K244" s="50">
        <f>SUM(K236,J244)</f>
        <v>497184</v>
      </c>
    </row>
    <row r="245" spans="1:11" ht="21" customHeight="1" x14ac:dyDescent="0.3">
      <c r="A245" s="189"/>
      <c r="B245" s="7"/>
      <c r="C245" s="8"/>
      <c r="D245" s="46" t="s">
        <v>654</v>
      </c>
      <c r="E245" s="9" t="s">
        <v>21</v>
      </c>
      <c r="F245" s="13"/>
      <c r="G245" s="214"/>
      <c r="H245" s="11"/>
      <c r="I245" s="193"/>
      <c r="J245" s="12"/>
      <c r="K245" s="47"/>
    </row>
    <row r="246" spans="1:11" ht="21" customHeight="1" x14ac:dyDescent="0.3">
      <c r="A246" s="189"/>
      <c r="B246" s="7"/>
      <c r="C246" s="8"/>
      <c r="D246" s="9"/>
      <c r="E246" s="9" t="s">
        <v>4</v>
      </c>
      <c r="F246" s="13"/>
      <c r="G246" s="214"/>
      <c r="H246" s="11"/>
      <c r="I246" s="193"/>
      <c r="J246" s="12"/>
      <c r="K246" s="47"/>
    </row>
    <row r="247" spans="1:11" ht="21" customHeight="1" x14ac:dyDescent="0.3">
      <c r="A247" s="189"/>
      <c r="B247" s="7"/>
      <c r="C247" s="8"/>
      <c r="D247" s="9"/>
      <c r="E247" s="9" t="s">
        <v>5</v>
      </c>
      <c r="F247" s="10" t="s">
        <v>12</v>
      </c>
      <c r="G247" s="214"/>
      <c r="H247" s="11" t="s">
        <v>33</v>
      </c>
      <c r="I247" s="193"/>
      <c r="J247" s="12"/>
      <c r="K247" s="47"/>
    </row>
    <row r="248" spans="1:11" ht="21" customHeight="1" x14ac:dyDescent="0.3">
      <c r="A248" s="189"/>
      <c r="B248" s="7"/>
      <c r="C248" s="8"/>
      <c r="D248" s="9"/>
      <c r="E248" s="9" t="s">
        <v>6</v>
      </c>
      <c r="F248" s="10" t="s">
        <v>12</v>
      </c>
      <c r="G248" s="214"/>
      <c r="H248" s="11" t="s">
        <v>63</v>
      </c>
      <c r="I248" s="193"/>
      <c r="J248" s="12"/>
      <c r="K248" s="47"/>
    </row>
    <row r="249" spans="1:11" ht="21" customHeight="1" x14ac:dyDescent="0.3">
      <c r="A249" s="189"/>
      <c r="B249" s="7"/>
      <c r="C249" s="8"/>
      <c r="D249" s="9"/>
      <c r="E249" s="9" t="s">
        <v>7</v>
      </c>
      <c r="F249" s="10" t="s">
        <v>12</v>
      </c>
      <c r="G249" s="214"/>
      <c r="H249" s="11" t="s">
        <v>93</v>
      </c>
      <c r="I249" s="193"/>
      <c r="J249" s="12"/>
      <c r="K249" s="47"/>
    </row>
    <row r="250" spans="1:11" ht="21" customHeight="1" thickBot="1" x14ac:dyDescent="0.35">
      <c r="A250" s="201"/>
      <c r="B250" s="34"/>
      <c r="C250" s="19"/>
      <c r="D250" s="20"/>
      <c r="E250" s="174" t="s">
        <v>72</v>
      </c>
      <c r="F250" s="10" t="s">
        <v>12</v>
      </c>
      <c r="G250" s="214"/>
      <c r="H250" s="11" t="s">
        <v>68</v>
      </c>
      <c r="I250" s="204"/>
      <c r="J250" s="23"/>
      <c r="K250" s="51"/>
    </row>
    <row r="251" spans="1:11" ht="21" customHeight="1" thickTop="1" x14ac:dyDescent="0.3">
      <c r="A251" s="52"/>
      <c r="B251" s="40"/>
      <c r="C251" s="25"/>
      <c r="D251" s="26"/>
      <c r="E251" s="172"/>
      <c r="F251" s="173"/>
      <c r="G251" s="170"/>
      <c r="H251" s="171"/>
      <c r="I251" s="26"/>
      <c r="J251" s="28"/>
      <c r="K251" s="53"/>
    </row>
    <row r="252" spans="1:11" ht="21" customHeight="1" x14ac:dyDescent="0.35">
      <c r="A252" s="188">
        <v>32</v>
      </c>
      <c r="B252" s="4">
        <v>45130</v>
      </c>
      <c r="C252" s="5" t="s">
        <v>23</v>
      </c>
      <c r="D252" s="46" t="s">
        <v>1570</v>
      </c>
      <c r="E252" s="9" t="s">
        <v>317</v>
      </c>
      <c r="F252" s="10"/>
      <c r="G252" s="206" t="s">
        <v>38</v>
      </c>
      <c r="H252" s="11"/>
      <c r="I252" s="203" t="s">
        <v>1177</v>
      </c>
      <c r="J252" s="17">
        <v>10050</v>
      </c>
      <c r="K252" s="50">
        <f>SUM(K244,J252)</f>
        <v>507234</v>
      </c>
    </row>
    <row r="253" spans="1:11" ht="21" customHeight="1" x14ac:dyDescent="0.3">
      <c r="A253" s="189"/>
      <c r="B253" s="7"/>
      <c r="C253" s="8"/>
      <c r="D253" s="46"/>
      <c r="E253" s="9" t="s">
        <v>21</v>
      </c>
      <c r="F253" s="13"/>
      <c r="G253" s="212"/>
      <c r="H253" s="11"/>
      <c r="I253" s="193"/>
      <c r="J253" s="12"/>
      <c r="K253" s="47"/>
    </row>
    <row r="254" spans="1:11" ht="21" customHeight="1" x14ac:dyDescent="0.3">
      <c r="A254" s="189"/>
      <c r="B254" s="7"/>
      <c r="C254" s="8"/>
      <c r="D254" s="9"/>
      <c r="E254" s="9" t="s">
        <v>4</v>
      </c>
      <c r="F254" s="10" t="s">
        <v>12</v>
      </c>
      <c r="G254" s="212"/>
      <c r="H254" s="11" t="s">
        <v>52</v>
      </c>
      <c r="I254" s="193"/>
      <c r="J254" s="12"/>
      <c r="K254" s="47"/>
    </row>
    <row r="255" spans="1:11" ht="21" customHeight="1" x14ac:dyDescent="0.3">
      <c r="A255" s="189"/>
      <c r="B255" s="7"/>
      <c r="C255" s="8"/>
      <c r="D255" s="9"/>
      <c r="E255" s="9" t="s">
        <v>5</v>
      </c>
      <c r="F255" s="13" t="s">
        <v>14</v>
      </c>
      <c r="G255" s="212"/>
      <c r="H255" s="11" t="s">
        <v>45</v>
      </c>
      <c r="I255" s="193"/>
      <c r="J255" s="12"/>
      <c r="K255" s="47"/>
    </row>
    <row r="256" spans="1:11" ht="21" customHeight="1" x14ac:dyDescent="0.3">
      <c r="A256" s="189"/>
      <c r="B256" s="7"/>
      <c r="C256" s="8"/>
      <c r="D256" s="9"/>
      <c r="E256" s="9" t="s">
        <v>6</v>
      </c>
      <c r="F256" s="10" t="s">
        <v>12</v>
      </c>
      <c r="G256" s="212"/>
      <c r="H256" s="11" t="s">
        <v>93</v>
      </c>
      <c r="I256" s="193"/>
      <c r="J256" s="12"/>
      <c r="K256" s="47"/>
    </row>
    <row r="257" spans="1:11" ht="21" customHeight="1" x14ac:dyDescent="0.3">
      <c r="A257" s="189"/>
      <c r="B257" s="7"/>
      <c r="C257" s="8"/>
      <c r="D257" s="9"/>
      <c r="E257" s="9" t="s">
        <v>7</v>
      </c>
      <c r="F257" s="13" t="s">
        <v>14</v>
      </c>
      <c r="G257" s="212"/>
      <c r="H257" s="11" t="s">
        <v>45</v>
      </c>
      <c r="I257" s="193"/>
      <c r="J257" s="12"/>
      <c r="K257" s="47"/>
    </row>
    <row r="258" spans="1:11" ht="21" customHeight="1" thickBot="1" x14ac:dyDescent="0.35">
      <c r="A258" s="201"/>
      <c r="B258" s="34"/>
      <c r="C258" s="19"/>
      <c r="D258" s="20"/>
      <c r="E258" s="174" t="s">
        <v>72</v>
      </c>
      <c r="F258" s="10" t="s">
        <v>12</v>
      </c>
      <c r="G258" s="213"/>
      <c r="H258" s="11" t="s">
        <v>68</v>
      </c>
      <c r="I258" s="204"/>
      <c r="J258" s="23"/>
      <c r="K258" s="51"/>
    </row>
    <row r="259" spans="1:11" ht="21" customHeight="1" thickTop="1" x14ac:dyDescent="0.3">
      <c r="A259" s="52"/>
      <c r="B259" s="40"/>
      <c r="C259" s="25"/>
      <c r="D259" s="26"/>
      <c r="E259" s="172"/>
      <c r="F259" s="173"/>
      <c r="G259" s="170"/>
      <c r="H259" s="171"/>
      <c r="I259" s="26"/>
      <c r="J259" s="28"/>
      <c r="K259" s="53"/>
    </row>
    <row r="260" spans="1:11" ht="21" customHeight="1" x14ac:dyDescent="0.35">
      <c r="A260" s="188">
        <v>33</v>
      </c>
      <c r="B260" s="4">
        <v>45131</v>
      </c>
      <c r="C260" s="5" t="s">
        <v>104</v>
      </c>
      <c r="D260" s="46" t="s">
        <v>1571</v>
      </c>
      <c r="E260" s="9" t="s">
        <v>317</v>
      </c>
      <c r="F260" s="10"/>
      <c r="G260" s="202" t="s">
        <v>12</v>
      </c>
      <c r="H260" s="11"/>
      <c r="I260" s="203" t="s">
        <v>1370</v>
      </c>
      <c r="J260" s="17">
        <v>3821</v>
      </c>
      <c r="K260" s="50">
        <f>SUM(K252,J260)</f>
        <v>511055</v>
      </c>
    </row>
    <row r="261" spans="1:11" ht="21" customHeight="1" x14ac:dyDescent="0.3">
      <c r="A261" s="189"/>
      <c r="B261" s="7"/>
      <c r="C261" s="8"/>
      <c r="D261" s="46" t="s">
        <v>134</v>
      </c>
      <c r="E261" s="9" t="s">
        <v>21</v>
      </c>
      <c r="F261" s="13"/>
      <c r="G261" s="214"/>
      <c r="H261" s="11"/>
      <c r="I261" s="193"/>
      <c r="J261" s="12"/>
      <c r="K261" s="47"/>
    </row>
    <row r="262" spans="1:11" ht="21" customHeight="1" x14ac:dyDescent="0.3">
      <c r="A262" s="189"/>
      <c r="B262" s="7"/>
      <c r="C262" s="8"/>
      <c r="D262" s="9"/>
      <c r="E262" s="9" t="s">
        <v>4</v>
      </c>
      <c r="F262" s="10" t="s">
        <v>12</v>
      </c>
      <c r="G262" s="214"/>
      <c r="H262" s="11" t="s">
        <v>55</v>
      </c>
      <c r="I262" s="193"/>
      <c r="J262" s="12"/>
      <c r="K262" s="47"/>
    </row>
    <row r="263" spans="1:11" ht="21" customHeight="1" x14ac:dyDescent="0.3">
      <c r="A263" s="189"/>
      <c r="B263" s="7"/>
      <c r="C263" s="8"/>
      <c r="D263" s="9"/>
      <c r="E263" s="9" t="s">
        <v>5</v>
      </c>
      <c r="F263" s="10" t="s">
        <v>12</v>
      </c>
      <c r="G263" s="214"/>
      <c r="H263" s="11" t="s">
        <v>45</v>
      </c>
      <c r="I263" s="193"/>
      <c r="J263" s="12"/>
      <c r="K263" s="47"/>
    </row>
    <row r="264" spans="1:11" ht="21" customHeight="1" x14ac:dyDescent="0.3">
      <c r="A264" s="189"/>
      <c r="B264" s="7"/>
      <c r="C264" s="8"/>
      <c r="D264" s="9"/>
      <c r="E264" s="9" t="s">
        <v>6</v>
      </c>
      <c r="F264" s="13" t="s">
        <v>14</v>
      </c>
      <c r="G264" s="214"/>
      <c r="H264" s="11" t="s">
        <v>55</v>
      </c>
      <c r="I264" s="193"/>
      <c r="J264" s="12"/>
      <c r="K264" s="47"/>
    </row>
    <row r="265" spans="1:11" ht="21" customHeight="1" x14ac:dyDescent="0.3">
      <c r="A265" s="189"/>
      <c r="B265" s="7"/>
      <c r="C265" s="8"/>
      <c r="D265" s="9"/>
      <c r="E265" s="9" t="s">
        <v>7</v>
      </c>
      <c r="F265" s="10" t="s">
        <v>12</v>
      </c>
      <c r="G265" s="214"/>
      <c r="H265" s="11" t="s">
        <v>45</v>
      </c>
      <c r="I265" s="193"/>
      <c r="J265" s="12"/>
      <c r="K265" s="47"/>
    </row>
    <row r="266" spans="1:11" ht="21" customHeight="1" thickBot="1" x14ac:dyDescent="0.35">
      <c r="A266" s="201"/>
      <c r="B266" s="34"/>
      <c r="C266" s="19"/>
      <c r="D266" s="20"/>
      <c r="E266" s="174" t="s">
        <v>72</v>
      </c>
      <c r="F266" s="10" t="s">
        <v>12</v>
      </c>
      <c r="G266" s="214"/>
      <c r="H266" s="11" t="s">
        <v>68</v>
      </c>
      <c r="I266" s="204"/>
      <c r="J266" s="23"/>
      <c r="K266" s="51"/>
    </row>
    <row r="267" spans="1:11" ht="21" customHeight="1" thickTop="1" x14ac:dyDescent="0.3">
      <c r="A267" s="52"/>
      <c r="B267" s="40"/>
      <c r="C267" s="25"/>
      <c r="D267" s="26"/>
      <c r="E267" s="172"/>
      <c r="F267" s="173"/>
      <c r="G267" s="170"/>
      <c r="H267" s="171"/>
      <c r="I267" s="26"/>
      <c r="J267" s="28"/>
      <c r="K267" s="53"/>
    </row>
    <row r="268" spans="1:11" ht="21" customHeight="1" x14ac:dyDescent="0.35">
      <c r="A268" s="188">
        <v>34</v>
      </c>
      <c r="B268" s="4">
        <v>45131</v>
      </c>
      <c r="C268" s="5" t="s">
        <v>35</v>
      </c>
      <c r="D268" s="46" t="s">
        <v>1572</v>
      </c>
      <c r="E268" s="9" t="s">
        <v>317</v>
      </c>
      <c r="F268" s="10"/>
      <c r="G268" s="205" t="s">
        <v>32</v>
      </c>
      <c r="H268" s="11"/>
      <c r="I268" s="203" t="s">
        <v>1382</v>
      </c>
      <c r="J268" s="17">
        <v>26587</v>
      </c>
      <c r="K268" s="50">
        <f>SUM(K260,J268)</f>
        <v>537642</v>
      </c>
    </row>
    <row r="269" spans="1:11" ht="21" customHeight="1" x14ac:dyDescent="0.3">
      <c r="A269" s="189"/>
      <c r="B269" s="7"/>
      <c r="C269" s="8"/>
      <c r="D269" s="46" t="s">
        <v>1573</v>
      </c>
      <c r="E269" s="9" t="s">
        <v>21</v>
      </c>
      <c r="F269" s="13" t="s">
        <v>14</v>
      </c>
      <c r="G269" s="196"/>
      <c r="H269" s="11" t="s">
        <v>45</v>
      </c>
      <c r="I269" s="193"/>
      <c r="J269" s="12"/>
      <c r="K269" s="47"/>
    </row>
    <row r="270" spans="1:11" ht="21" customHeight="1" x14ac:dyDescent="0.3">
      <c r="A270" s="189"/>
      <c r="B270" s="7"/>
      <c r="C270" s="8"/>
      <c r="D270" s="9"/>
      <c r="E270" s="9" t="s">
        <v>4</v>
      </c>
      <c r="F270" s="10" t="s">
        <v>12</v>
      </c>
      <c r="G270" s="196"/>
      <c r="H270" s="11" t="s">
        <v>26</v>
      </c>
      <c r="I270" s="193"/>
      <c r="J270" s="12"/>
      <c r="K270" s="47"/>
    </row>
    <row r="271" spans="1:11" ht="21" customHeight="1" x14ac:dyDescent="0.3">
      <c r="A271" s="189"/>
      <c r="B271" s="7"/>
      <c r="C271" s="8"/>
      <c r="D271" s="9"/>
      <c r="E271" s="9" t="s">
        <v>5</v>
      </c>
      <c r="F271" s="13" t="s">
        <v>14</v>
      </c>
      <c r="G271" s="196"/>
      <c r="H271" s="11" t="s">
        <v>47</v>
      </c>
      <c r="I271" s="193"/>
      <c r="J271" s="12"/>
      <c r="K271" s="47"/>
    </row>
    <row r="272" spans="1:11" ht="21" customHeight="1" x14ac:dyDescent="0.3">
      <c r="A272" s="189"/>
      <c r="B272" s="7"/>
      <c r="C272" s="8"/>
      <c r="D272" s="9"/>
      <c r="E272" s="9" t="s">
        <v>6</v>
      </c>
      <c r="F272" s="13" t="s">
        <v>14</v>
      </c>
      <c r="G272" s="196"/>
      <c r="H272" s="11" t="s">
        <v>88</v>
      </c>
      <c r="I272" s="193"/>
      <c r="J272" s="12"/>
      <c r="K272" s="47"/>
    </row>
    <row r="273" spans="1:11" ht="21" customHeight="1" x14ac:dyDescent="0.3">
      <c r="A273" s="189"/>
      <c r="B273" s="7"/>
      <c r="C273" s="8"/>
      <c r="D273" s="9"/>
      <c r="E273" s="9" t="s">
        <v>7</v>
      </c>
      <c r="F273" s="10" t="s">
        <v>12</v>
      </c>
      <c r="G273" s="196"/>
      <c r="H273" s="11" t="s">
        <v>45</v>
      </c>
      <c r="I273" s="193"/>
      <c r="J273" s="12"/>
      <c r="K273" s="47"/>
    </row>
    <row r="274" spans="1:11" ht="21" customHeight="1" thickBot="1" x14ac:dyDescent="0.35">
      <c r="A274" s="201"/>
      <c r="B274" s="34"/>
      <c r="C274" s="19"/>
      <c r="D274" s="20"/>
      <c r="E274" s="174" t="s">
        <v>72</v>
      </c>
      <c r="F274" s="13" t="s">
        <v>14</v>
      </c>
      <c r="G274" s="211"/>
      <c r="H274" s="11" t="s">
        <v>68</v>
      </c>
      <c r="I274" s="204"/>
      <c r="J274" s="23"/>
      <c r="K274" s="51"/>
    </row>
    <row r="275" spans="1:11" ht="21" customHeight="1" thickTop="1" x14ac:dyDescent="0.3">
      <c r="A275" s="52"/>
      <c r="B275" s="40"/>
      <c r="C275" s="25"/>
      <c r="D275" s="26"/>
      <c r="E275" s="172"/>
      <c r="F275" s="173"/>
      <c r="G275" s="170"/>
      <c r="H275" s="171"/>
      <c r="I275" s="26"/>
      <c r="J275" s="28"/>
      <c r="K275" s="53"/>
    </row>
    <row r="276" spans="1:11" ht="21" customHeight="1" x14ac:dyDescent="0.35">
      <c r="A276" s="188">
        <v>35</v>
      </c>
      <c r="B276" s="4">
        <v>45131</v>
      </c>
      <c r="C276" s="5" t="s">
        <v>23</v>
      </c>
      <c r="D276" s="46" t="s">
        <v>1574</v>
      </c>
      <c r="E276" s="9" t="s">
        <v>317</v>
      </c>
      <c r="F276" s="10"/>
      <c r="G276" s="205" t="s">
        <v>32</v>
      </c>
      <c r="H276" s="11"/>
      <c r="I276" s="203" t="s">
        <v>1177</v>
      </c>
      <c r="J276" s="17">
        <v>22234</v>
      </c>
      <c r="K276" s="50">
        <f>SUM(K268,J276)</f>
        <v>559876</v>
      </c>
    </row>
    <row r="277" spans="1:11" ht="21" customHeight="1" x14ac:dyDescent="0.3">
      <c r="A277" s="189"/>
      <c r="B277" s="7"/>
      <c r="C277" s="8"/>
      <c r="D277" s="46" t="s">
        <v>1575</v>
      </c>
      <c r="E277" s="9" t="s">
        <v>21</v>
      </c>
      <c r="F277" s="10" t="s">
        <v>12</v>
      </c>
      <c r="G277" s="196"/>
      <c r="H277" s="11" t="s">
        <v>88</v>
      </c>
      <c r="I277" s="193"/>
      <c r="J277" s="12"/>
      <c r="K277" s="47"/>
    </row>
    <row r="278" spans="1:11" ht="21" customHeight="1" x14ac:dyDescent="0.3">
      <c r="A278" s="189"/>
      <c r="B278" s="7"/>
      <c r="C278" s="8"/>
      <c r="D278" s="9"/>
      <c r="E278" s="9" t="s">
        <v>4</v>
      </c>
      <c r="F278" s="13" t="s">
        <v>14</v>
      </c>
      <c r="G278" s="196"/>
      <c r="H278" s="11" t="s">
        <v>33</v>
      </c>
      <c r="I278" s="193"/>
      <c r="J278" s="12"/>
      <c r="K278" s="47"/>
    </row>
    <row r="279" spans="1:11" ht="21" customHeight="1" x14ac:dyDescent="0.3">
      <c r="A279" s="189"/>
      <c r="B279" s="7"/>
      <c r="C279" s="8"/>
      <c r="D279" s="9"/>
      <c r="E279" s="9" t="s">
        <v>5</v>
      </c>
      <c r="F279" s="10" t="s">
        <v>12</v>
      </c>
      <c r="G279" s="196"/>
      <c r="H279" s="11" t="s">
        <v>88</v>
      </c>
      <c r="I279" s="193"/>
      <c r="J279" s="12"/>
      <c r="K279" s="47"/>
    </row>
    <row r="280" spans="1:11" ht="21" customHeight="1" x14ac:dyDescent="0.3">
      <c r="A280" s="189"/>
      <c r="B280" s="7"/>
      <c r="C280" s="8"/>
      <c r="D280" s="9"/>
      <c r="E280" s="9" t="s">
        <v>6</v>
      </c>
      <c r="F280" s="13" t="s">
        <v>14</v>
      </c>
      <c r="G280" s="196"/>
      <c r="H280" s="11" t="s">
        <v>101</v>
      </c>
      <c r="I280" s="193"/>
      <c r="J280" s="12"/>
      <c r="K280" s="47"/>
    </row>
    <row r="281" spans="1:11" ht="21" customHeight="1" x14ac:dyDescent="0.3">
      <c r="A281" s="189"/>
      <c r="B281" s="7"/>
      <c r="C281" s="8"/>
      <c r="D281" s="9"/>
      <c r="E281" s="9" t="s">
        <v>7</v>
      </c>
      <c r="F281" s="13" t="s">
        <v>14</v>
      </c>
      <c r="G281" s="196"/>
      <c r="H281" s="11" t="s">
        <v>45</v>
      </c>
      <c r="I281" s="193"/>
      <c r="J281" s="12"/>
      <c r="K281" s="47"/>
    </row>
    <row r="282" spans="1:11" ht="21" customHeight="1" thickBot="1" x14ac:dyDescent="0.35">
      <c r="A282" s="201"/>
      <c r="B282" s="34"/>
      <c r="C282" s="19"/>
      <c r="D282" s="20"/>
      <c r="E282" s="174" t="s">
        <v>72</v>
      </c>
      <c r="F282" s="10" t="s">
        <v>12</v>
      </c>
      <c r="G282" s="211"/>
      <c r="H282" s="11" t="s">
        <v>68</v>
      </c>
      <c r="I282" s="204"/>
      <c r="J282" s="23"/>
      <c r="K282" s="51"/>
    </row>
    <row r="283" spans="1:11" ht="21" customHeight="1" thickTop="1" x14ac:dyDescent="0.3">
      <c r="A283" s="52"/>
      <c r="B283" s="40"/>
      <c r="C283" s="25"/>
      <c r="D283" s="26"/>
      <c r="E283" s="172"/>
      <c r="F283" s="173"/>
      <c r="G283" s="170"/>
      <c r="H283" s="171"/>
      <c r="I283" s="26"/>
      <c r="J283" s="28"/>
      <c r="K283" s="53"/>
    </row>
    <row r="284" spans="1:11" ht="21" customHeight="1" x14ac:dyDescent="0.35">
      <c r="A284" s="188">
        <v>36</v>
      </c>
      <c r="B284" s="4">
        <v>45132</v>
      </c>
      <c r="C284" s="5" t="s">
        <v>35</v>
      </c>
      <c r="D284" s="46" t="s">
        <v>1576</v>
      </c>
      <c r="E284" s="9" t="s">
        <v>317</v>
      </c>
      <c r="F284" s="10"/>
      <c r="G284" s="205" t="s">
        <v>32</v>
      </c>
      <c r="H284" s="11"/>
      <c r="I284" s="203" t="s">
        <v>1177</v>
      </c>
      <c r="J284" s="17">
        <v>26594</v>
      </c>
      <c r="K284" s="50">
        <f>SUM(K276,J284)</f>
        <v>586470</v>
      </c>
    </row>
    <row r="285" spans="1:11" ht="21" customHeight="1" x14ac:dyDescent="0.3">
      <c r="A285" s="189"/>
      <c r="B285" s="7"/>
      <c r="C285" s="8"/>
      <c r="D285" s="46" t="s">
        <v>692</v>
      </c>
      <c r="E285" s="9" t="s">
        <v>21</v>
      </c>
      <c r="F285" s="10" t="s">
        <v>12</v>
      </c>
      <c r="G285" s="196"/>
      <c r="H285" s="11" t="s">
        <v>63</v>
      </c>
      <c r="I285" s="193"/>
      <c r="J285" s="12"/>
      <c r="K285" s="47"/>
    </row>
    <row r="286" spans="1:11" ht="21" customHeight="1" x14ac:dyDescent="0.3">
      <c r="A286" s="189"/>
      <c r="B286" s="7"/>
      <c r="C286" s="8"/>
      <c r="D286" s="9"/>
      <c r="E286" s="9" t="s">
        <v>4</v>
      </c>
      <c r="F286" s="10" t="s">
        <v>12</v>
      </c>
      <c r="G286" s="196"/>
      <c r="H286" s="11" t="s">
        <v>144</v>
      </c>
      <c r="I286" s="193"/>
      <c r="J286" s="12"/>
      <c r="K286" s="47"/>
    </row>
    <row r="287" spans="1:11" ht="21" customHeight="1" x14ac:dyDescent="0.3">
      <c r="A287" s="189"/>
      <c r="B287" s="7"/>
      <c r="C287" s="8"/>
      <c r="D287" s="9"/>
      <c r="E287" s="9" t="s">
        <v>5</v>
      </c>
      <c r="F287" s="13" t="s">
        <v>14</v>
      </c>
      <c r="G287" s="196"/>
      <c r="H287" s="11" t="s">
        <v>56</v>
      </c>
      <c r="I287" s="193"/>
      <c r="J287" s="12"/>
      <c r="K287" s="47"/>
    </row>
    <row r="288" spans="1:11" ht="21" customHeight="1" x14ac:dyDescent="0.3">
      <c r="A288" s="189"/>
      <c r="B288" s="7"/>
      <c r="C288" s="8"/>
      <c r="D288" s="9"/>
      <c r="E288" s="9" t="s">
        <v>6</v>
      </c>
      <c r="F288" s="13" t="s">
        <v>14</v>
      </c>
      <c r="G288" s="196"/>
      <c r="H288" s="11" t="s">
        <v>27</v>
      </c>
      <c r="I288" s="193"/>
      <c r="J288" s="12"/>
      <c r="K288" s="47"/>
    </row>
    <row r="289" spans="1:11" ht="21" customHeight="1" x14ac:dyDescent="0.3">
      <c r="A289" s="189"/>
      <c r="B289" s="7"/>
      <c r="C289" s="8"/>
      <c r="D289" s="9"/>
      <c r="E289" s="9" t="s">
        <v>7</v>
      </c>
      <c r="F289" s="13" t="s">
        <v>14</v>
      </c>
      <c r="G289" s="196"/>
      <c r="H289" s="11" t="s">
        <v>47</v>
      </c>
      <c r="I289" s="193"/>
      <c r="J289" s="12"/>
      <c r="K289" s="47"/>
    </row>
    <row r="290" spans="1:11" ht="21" customHeight="1" thickBot="1" x14ac:dyDescent="0.35">
      <c r="A290" s="201"/>
      <c r="B290" s="34"/>
      <c r="C290" s="19"/>
      <c r="D290" s="20"/>
      <c r="E290" s="174" t="s">
        <v>72</v>
      </c>
      <c r="F290" s="10" t="s">
        <v>12</v>
      </c>
      <c r="G290" s="211"/>
      <c r="H290" s="11" t="s">
        <v>68</v>
      </c>
      <c r="I290" s="204"/>
      <c r="J290" s="23"/>
      <c r="K290" s="51"/>
    </row>
    <row r="291" spans="1:11" ht="21" customHeight="1" thickTop="1" x14ac:dyDescent="0.3">
      <c r="A291" s="52"/>
      <c r="B291" s="40"/>
      <c r="C291" s="25"/>
      <c r="D291" s="26"/>
      <c r="E291" s="172"/>
      <c r="F291" s="173"/>
      <c r="G291" s="170"/>
      <c r="H291" s="171"/>
      <c r="I291" s="26"/>
      <c r="J291" s="28"/>
      <c r="K291" s="53"/>
    </row>
    <row r="292" spans="1:11" ht="21" customHeight="1" x14ac:dyDescent="0.35">
      <c r="A292" s="188">
        <v>37</v>
      </c>
      <c r="B292" s="4">
        <v>45133</v>
      </c>
      <c r="C292" s="5" t="s">
        <v>35</v>
      </c>
      <c r="D292" s="46" t="s">
        <v>1577</v>
      </c>
      <c r="E292" s="9" t="s">
        <v>317</v>
      </c>
      <c r="F292" s="10"/>
      <c r="G292" s="202" t="s">
        <v>12</v>
      </c>
      <c r="H292" s="11"/>
      <c r="I292" s="203" t="s">
        <v>1177</v>
      </c>
      <c r="J292" s="17">
        <v>8632</v>
      </c>
      <c r="K292" s="50">
        <f>SUM(K284,J292)</f>
        <v>595102</v>
      </c>
    </row>
    <row r="293" spans="1:11" ht="21" customHeight="1" x14ac:dyDescent="0.3">
      <c r="A293" s="189"/>
      <c r="B293" s="7"/>
      <c r="C293" s="8"/>
      <c r="D293" s="46" t="s">
        <v>654</v>
      </c>
      <c r="E293" s="9" t="s">
        <v>21</v>
      </c>
      <c r="F293" s="10"/>
      <c r="G293" s="214"/>
      <c r="H293" s="11"/>
      <c r="I293" s="193"/>
      <c r="J293" s="12"/>
      <c r="K293" s="47"/>
    </row>
    <row r="294" spans="1:11" ht="21" customHeight="1" x14ac:dyDescent="0.3">
      <c r="A294" s="189"/>
      <c r="B294" s="7"/>
      <c r="C294" s="8"/>
      <c r="D294" s="9"/>
      <c r="E294" s="9" t="s">
        <v>4</v>
      </c>
      <c r="F294" s="13" t="s">
        <v>14</v>
      </c>
      <c r="G294" s="214"/>
      <c r="H294" s="11" t="s">
        <v>68</v>
      </c>
      <c r="I294" s="193"/>
      <c r="J294" s="12"/>
      <c r="K294" s="47"/>
    </row>
    <row r="295" spans="1:11" ht="21" customHeight="1" x14ac:dyDescent="0.3">
      <c r="A295" s="189"/>
      <c r="B295" s="7"/>
      <c r="C295" s="8"/>
      <c r="D295" s="9"/>
      <c r="E295" s="9" t="s">
        <v>5</v>
      </c>
      <c r="F295" s="10" t="s">
        <v>12</v>
      </c>
      <c r="G295" s="214"/>
      <c r="H295" s="11" t="s">
        <v>45</v>
      </c>
      <c r="I295" s="193"/>
      <c r="J295" s="12"/>
      <c r="K295" s="47"/>
    </row>
    <row r="296" spans="1:11" ht="21" customHeight="1" x14ac:dyDescent="0.3">
      <c r="A296" s="189"/>
      <c r="B296" s="7"/>
      <c r="C296" s="8"/>
      <c r="D296" s="9"/>
      <c r="E296" s="9" t="s">
        <v>6</v>
      </c>
      <c r="F296" s="10" t="s">
        <v>12</v>
      </c>
      <c r="G296" s="214"/>
      <c r="H296" s="11" t="s">
        <v>68</v>
      </c>
      <c r="I296" s="193"/>
      <c r="J296" s="12"/>
      <c r="K296" s="47"/>
    </row>
    <row r="297" spans="1:11" ht="21" customHeight="1" x14ac:dyDescent="0.3">
      <c r="A297" s="189"/>
      <c r="B297" s="7"/>
      <c r="C297" s="8"/>
      <c r="D297" s="9"/>
      <c r="E297" s="9" t="s">
        <v>7</v>
      </c>
      <c r="F297" s="13" t="s">
        <v>14</v>
      </c>
      <c r="G297" s="214"/>
      <c r="H297" s="11" t="s">
        <v>45</v>
      </c>
      <c r="I297" s="193"/>
      <c r="J297" s="12"/>
      <c r="K297" s="47"/>
    </row>
    <row r="298" spans="1:11" ht="21" customHeight="1" thickBot="1" x14ac:dyDescent="0.35">
      <c r="A298" s="201"/>
      <c r="B298" s="34"/>
      <c r="C298" s="19"/>
      <c r="D298" s="20"/>
      <c r="E298" s="174" t="s">
        <v>72</v>
      </c>
      <c r="F298" s="10" t="s">
        <v>12</v>
      </c>
      <c r="G298" s="214"/>
      <c r="H298" s="11" t="s">
        <v>55</v>
      </c>
      <c r="I298" s="204"/>
      <c r="J298" s="23"/>
      <c r="K298" s="51"/>
    </row>
    <row r="299" spans="1:11" ht="21" customHeight="1" thickTop="1" x14ac:dyDescent="0.3">
      <c r="A299" s="52"/>
      <c r="B299" s="40"/>
      <c r="C299" s="25"/>
      <c r="D299" s="26"/>
      <c r="E299" s="172"/>
      <c r="F299" s="173"/>
      <c r="G299" s="170"/>
      <c r="H299" s="171"/>
      <c r="I299" s="26"/>
      <c r="J299" s="28"/>
      <c r="K299" s="53"/>
    </row>
    <row r="300" spans="1:11" ht="21" customHeight="1" x14ac:dyDescent="0.35">
      <c r="A300" s="188">
        <v>38</v>
      </c>
      <c r="B300" s="4">
        <v>45134</v>
      </c>
      <c r="C300" s="5" t="s">
        <v>104</v>
      </c>
      <c r="D300" s="46" t="s">
        <v>1578</v>
      </c>
      <c r="E300" s="9" t="s">
        <v>317</v>
      </c>
      <c r="F300" s="10"/>
      <c r="G300" s="202" t="s">
        <v>12</v>
      </c>
      <c r="H300" s="11"/>
      <c r="I300" s="203" t="s">
        <v>1382</v>
      </c>
      <c r="J300" s="17">
        <v>5679</v>
      </c>
      <c r="K300" s="50">
        <f>SUM(K292,J300)</f>
        <v>600781</v>
      </c>
    </row>
    <row r="301" spans="1:11" ht="21" customHeight="1" x14ac:dyDescent="0.3">
      <c r="A301" s="189"/>
      <c r="B301" s="7"/>
      <c r="C301" s="8"/>
      <c r="D301" s="46" t="s">
        <v>1028</v>
      </c>
      <c r="E301" s="9" t="s">
        <v>21</v>
      </c>
      <c r="F301" s="10"/>
      <c r="G301" s="214"/>
      <c r="H301" s="11"/>
      <c r="I301" s="193"/>
      <c r="J301" s="12"/>
      <c r="K301" s="47"/>
    </row>
    <row r="302" spans="1:11" ht="21" customHeight="1" x14ac:dyDescent="0.3">
      <c r="A302" s="189"/>
      <c r="B302" s="7"/>
      <c r="C302" s="8"/>
      <c r="D302" s="9"/>
      <c r="E302" s="9" t="s">
        <v>4</v>
      </c>
      <c r="F302" s="10" t="s">
        <v>12</v>
      </c>
      <c r="G302" s="214"/>
      <c r="H302" s="11" t="s">
        <v>52</v>
      </c>
      <c r="I302" s="193"/>
      <c r="J302" s="12"/>
      <c r="K302" s="47"/>
    </row>
    <row r="303" spans="1:11" ht="21" customHeight="1" x14ac:dyDescent="0.3">
      <c r="A303" s="189"/>
      <c r="B303" s="7"/>
      <c r="C303" s="8"/>
      <c r="D303" s="9"/>
      <c r="E303" s="9" t="s">
        <v>5</v>
      </c>
      <c r="F303" s="10" t="s">
        <v>12</v>
      </c>
      <c r="G303" s="214"/>
      <c r="H303" s="11" t="s">
        <v>48</v>
      </c>
      <c r="I303" s="193"/>
      <c r="J303" s="12"/>
      <c r="K303" s="47"/>
    </row>
    <row r="304" spans="1:11" ht="21" customHeight="1" x14ac:dyDescent="0.3">
      <c r="A304" s="189"/>
      <c r="B304" s="7"/>
      <c r="C304" s="8"/>
      <c r="D304" s="9"/>
      <c r="E304" s="9" t="s">
        <v>6</v>
      </c>
      <c r="F304" s="13" t="s">
        <v>14</v>
      </c>
      <c r="G304" s="214"/>
      <c r="H304" s="11" t="s">
        <v>52</v>
      </c>
      <c r="I304" s="193"/>
      <c r="J304" s="12"/>
      <c r="K304" s="47"/>
    </row>
    <row r="305" spans="1:11" ht="21" customHeight="1" x14ac:dyDescent="0.3">
      <c r="A305" s="189"/>
      <c r="B305" s="7"/>
      <c r="C305" s="8"/>
      <c r="D305" s="9"/>
      <c r="E305" s="9" t="s">
        <v>7</v>
      </c>
      <c r="F305" s="10" t="s">
        <v>12</v>
      </c>
      <c r="G305" s="214"/>
      <c r="H305" s="11" t="s">
        <v>48</v>
      </c>
      <c r="I305" s="193"/>
      <c r="J305" s="12"/>
      <c r="K305" s="47"/>
    </row>
    <row r="306" spans="1:11" ht="21" customHeight="1" thickBot="1" x14ac:dyDescent="0.35">
      <c r="A306" s="201"/>
      <c r="B306" s="34"/>
      <c r="C306" s="19"/>
      <c r="D306" s="20"/>
      <c r="E306" s="174" t="s">
        <v>72</v>
      </c>
      <c r="F306" s="13" t="s">
        <v>14</v>
      </c>
      <c r="G306" s="214"/>
      <c r="H306" s="11" t="s">
        <v>55</v>
      </c>
      <c r="I306" s="204"/>
      <c r="J306" s="23"/>
      <c r="K306" s="51"/>
    </row>
    <row r="307" spans="1:11" ht="21" customHeight="1" thickTop="1" x14ac:dyDescent="0.3">
      <c r="A307" s="52"/>
      <c r="B307" s="40"/>
      <c r="C307" s="25"/>
      <c r="D307" s="26"/>
      <c r="E307" s="172"/>
      <c r="F307" s="173"/>
      <c r="G307" s="170"/>
      <c r="H307" s="171"/>
      <c r="I307" s="26"/>
      <c r="J307" s="28"/>
      <c r="K307" s="53"/>
    </row>
    <row r="308" spans="1:11" ht="21" customHeight="1" x14ac:dyDescent="0.35">
      <c r="A308" s="188">
        <v>39</v>
      </c>
      <c r="B308" s="4">
        <v>45134</v>
      </c>
      <c r="C308" s="5" t="s">
        <v>35</v>
      </c>
      <c r="D308" s="46" t="s">
        <v>1579</v>
      </c>
      <c r="E308" s="9" t="s">
        <v>317</v>
      </c>
      <c r="F308" s="10"/>
      <c r="G308" s="205" t="s">
        <v>32</v>
      </c>
      <c r="H308" s="11"/>
      <c r="I308" s="203" t="s">
        <v>1177</v>
      </c>
      <c r="J308" s="17">
        <v>35591</v>
      </c>
      <c r="K308" s="50">
        <f>SUM(K300,J308)</f>
        <v>636372</v>
      </c>
    </row>
    <row r="309" spans="1:11" ht="21" customHeight="1" x14ac:dyDescent="0.3">
      <c r="A309" s="189"/>
      <c r="B309" s="7"/>
      <c r="C309" s="8"/>
      <c r="D309" s="46" t="s">
        <v>478</v>
      </c>
      <c r="E309" s="9" t="s">
        <v>21</v>
      </c>
      <c r="F309" s="10"/>
      <c r="G309" s="196"/>
      <c r="H309" s="11"/>
      <c r="I309" s="193"/>
      <c r="J309" s="12"/>
      <c r="K309" s="47"/>
    </row>
    <row r="310" spans="1:11" ht="21" customHeight="1" x14ac:dyDescent="0.3">
      <c r="A310" s="189"/>
      <c r="B310" s="7"/>
      <c r="C310" s="8"/>
      <c r="D310" s="9"/>
      <c r="E310" s="9" t="s">
        <v>4</v>
      </c>
      <c r="F310" s="13" t="s">
        <v>14</v>
      </c>
      <c r="G310" s="196"/>
      <c r="H310" s="11" t="s">
        <v>25</v>
      </c>
      <c r="I310" s="193"/>
      <c r="J310" s="12"/>
      <c r="K310" s="47"/>
    </row>
    <row r="311" spans="1:11" ht="21" customHeight="1" x14ac:dyDescent="0.3">
      <c r="A311" s="189"/>
      <c r="B311" s="7"/>
      <c r="C311" s="8"/>
      <c r="D311" s="9"/>
      <c r="E311" s="9" t="s">
        <v>5</v>
      </c>
      <c r="F311" s="13" t="s">
        <v>14</v>
      </c>
      <c r="G311" s="196"/>
      <c r="H311" s="11" t="s">
        <v>47</v>
      </c>
      <c r="I311" s="193"/>
      <c r="J311" s="12"/>
      <c r="K311" s="47"/>
    </row>
    <row r="312" spans="1:11" ht="21" customHeight="1" x14ac:dyDescent="0.3">
      <c r="A312" s="189"/>
      <c r="B312" s="7"/>
      <c r="C312" s="8"/>
      <c r="D312" s="9"/>
      <c r="E312" s="9" t="s">
        <v>6</v>
      </c>
      <c r="F312" s="13" t="s">
        <v>14</v>
      </c>
      <c r="G312" s="196"/>
      <c r="H312" s="11" t="s">
        <v>47</v>
      </c>
      <c r="I312" s="193"/>
      <c r="J312" s="12"/>
      <c r="K312" s="47"/>
    </row>
    <row r="313" spans="1:11" ht="21" customHeight="1" x14ac:dyDescent="0.3">
      <c r="A313" s="189"/>
      <c r="B313" s="7"/>
      <c r="C313" s="8"/>
      <c r="D313" s="9"/>
      <c r="E313" s="9" t="s">
        <v>7</v>
      </c>
      <c r="F313" s="10" t="s">
        <v>12</v>
      </c>
      <c r="G313" s="196"/>
      <c r="H313" s="11" t="s">
        <v>47</v>
      </c>
      <c r="I313" s="193"/>
      <c r="J313" s="12"/>
      <c r="K313" s="47"/>
    </row>
    <row r="314" spans="1:11" ht="21" customHeight="1" thickBot="1" x14ac:dyDescent="0.35">
      <c r="A314" s="201"/>
      <c r="B314" s="34"/>
      <c r="C314" s="19"/>
      <c r="D314" s="20"/>
      <c r="E314" s="174" t="s">
        <v>72</v>
      </c>
      <c r="F314" s="13" t="s">
        <v>14</v>
      </c>
      <c r="G314" s="211"/>
      <c r="H314" s="11" t="s">
        <v>55</v>
      </c>
      <c r="I314" s="204"/>
      <c r="J314" s="23"/>
      <c r="K314" s="51"/>
    </row>
    <row r="315" spans="1:11" ht="21" customHeight="1" thickTop="1" x14ac:dyDescent="0.3">
      <c r="A315" s="52"/>
      <c r="B315" s="40"/>
      <c r="C315" s="25"/>
      <c r="D315" s="26"/>
      <c r="E315" s="172"/>
      <c r="F315" s="173"/>
      <c r="G315" s="170"/>
      <c r="H315" s="171"/>
      <c r="I315" s="26"/>
      <c r="J315" s="28"/>
      <c r="K315" s="53"/>
    </row>
    <row r="316" spans="1:11" ht="21" customHeight="1" x14ac:dyDescent="0.35">
      <c r="A316" s="188">
        <v>40</v>
      </c>
      <c r="B316" s="4">
        <v>45134</v>
      </c>
      <c r="C316" s="5" t="s">
        <v>23</v>
      </c>
      <c r="D316" s="46" t="s">
        <v>1580</v>
      </c>
      <c r="E316" s="9" t="s">
        <v>317</v>
      </c>
      <c r="F316" s="10"/>
      <c r="G316" s="202" t="s">
        <v>12</v>
      </c>
      <c r="H316" s="11"/>
      <c r="I316" s="203" t="s">
        <v>1177</v>
      </c>
      <c r="J316" s="17">
        <v>3188</v>
      </c>
      <c r="K316" s="50">
        <f>SUM(K308,J316)</f>
        <v>639560</v>
      </c>
    </row>
    <row r="317" spans="1:11" ht="21" customHeight="1" x14ac:dyDescent="0.3">
      <c r="A317" s="189"/>
      <c r="B317" s="7"/>
      <c r="C317" s="8"/>
      <c r="D317" s="46" t="s">
        <v>977</v>
      </c>
      <c r="E317" s="9" t="s">
        <v>21</v>
      </c>
      <c r="F317" s="10" t="s">
        <v>12</v>
      </c>
      <c r="G317" s="214"/>
      <c r="H317" s="11" t="s">
        <v>33</v>
      </c>
      <c r="I317" s="193"/>
      <c r="J317" s="12"/>
      <c r="K317" s="47"/>
    </row>
    <row r="318" spans="1:11" ht="21" customHeight="1" x14ac:dyDescent="0.3">
      <c r="A318" s="189"/>
      <c r="B318" s="7"/>
      <c r="C318" s="8"/>
      <c r="D318" s="9"/>
      <c r="E318" s="9" t="s">
        <v>4</v>
      </c>
      <c r="F318" s="10" t="s">
        <v>12</v>
      </c>
      <c r="G318" s="214"/>
      <c r="H318" s="11" t="s">
        <v>16</v>
      </c>
      <c r="I318" s="193"/>
      <c r="J318" s="12"/>
      <c r="K318" s="47"/>
    </row>
    <row r="319" spans="1:11" ht="21" customHeight="1" x14ac:dyDescent="0.3">
      <c r="A319" s="189"/>
      <c r="B319" s="7"/>
      <c r="C319" s="8"/>
      <c r="D319" s="9"/>
      <c r="E319" s="9" t="s">
        <v>5</v>
      </c>
      <c r="F319" s="10" t="s">
        <v>12</v>
      </c>
      <c r="G319" s="214"/>
      <c r="H319" s="11" t="s">
        <v>65</v>
      </c>
      <c r="I319" s="193"/>
      <c r="J319" s="12"/>
      <c r="K319" s="47"/>
    </row>
    <row r="320" spans="1:11" ht="21" customHeight="1" x14ac:dyDescent="0.3">
      <c r="A320" s="189"/>
      <c r="B320" s="7"/>
      <c r="C320" s="8"/>
      <c r="D320" s="9"/>
      <c r="E320" s="9" t="s">
        <v>6</v>
      </c>
      <c r="F320" s="13" t="s">
        <v>14</v>
      </c>
      <c r="G320" s="214"/>
      <c r="H320" s="11" t="s">
        <v>16</v>
      </c>
      <c r="I320" s="193"/>
      <c r="J320" s="12"/>
      <c r="K320" s="47"/>
    </row>
    <row r="321" spans="1:11" ht="21" customHeight="1" x14ac:dyDescent="0.3">
      <c r="A321" s="189"/>
      <c r="B321" s="7"/>
      <c r="C321" s="8"/>
      <c r="D321" s="9"/>
      <c r="E321" s="9" t="s">
        <v>7</v>
      </c>
      <c r="F321" s="10" t="s">
        <v>12</v>
      </c>
      <c r="G321" s="214"/>
      <c r="H321" s="11" t="s">
        <v>65</v>
      </c>
      <c r="I321" s="193"/>
      <c r="J321" s="12"/>
      <c r="K321" s="47"/>
    </row>
    <row r="322" spans="1:11" ht="21" customHeight="1" thickBot="1" x14ac:dyDescent="0.35">
      <c r="A322" s="201"/>
      <c r="B322" s="34"/>
      <c r="C322" s="19"/>
      <c r="D322" s="20"/>
      <c r="E322" s="174" t="s">
        <v>72</v>
      </c>
      <c r="F322" s="10" t="s">
        <v>12</v>
      </c>
      <c r="G322" s="214"/>
      <c r="H322" s="11" t="s">
        <v>55</v>
      </c>
      <c r="I322" s="204"/>
      <c r="J322" s="23"/>
      <c r="K322" s="51"/>
    </row>
    <row r="323" spans="1:11" ht="21" customHeight="1" thickTop="1" x14ac:dyDescent="0.3">
      <c r="A323" s="52"/>
      <c r="B323" s="40"/>
      <c r="C323" s="25"/>
      <c r="D323" s="26"/>
      <c r="E323" s="172"/>
      <c r="F323" s="173"/>
      <c r="G323" s="170"/>
      <c r="H323" s="171"/>
      <c r="I323" s="26"/>
      <c r="J323" s="28"/>
      <c r="K323" s="53"/>
    </row>
    <row r="324" spans="1:11" ht="21" customHeight="1" x14ac:dyDescent="0.35">
      <c r="A324" s="188">
        <v>41</v>
      </c>
      <c r="B324" s="4">
        <v>45136</v>
      </c>
      <c r="C324" s="5" t="s">
        <v>104</v>
      </c>
      <c r="D324" s="46" t="s">
        <v>1581</v>
      </c>
      <c r="E324" s="9" t="s">
        <v>317</v>
      </c>
      <c r="F324" s="10"/>
      <c r="G324" s="205" t="s">
        <v>32</v>
      </c>
      <c r="H324" s="11"/>
      <c r="I324" s="203" t="s">
        <v>1382</v>
      </c>
      <c r="J324" s="17">
        <v>24171</v>
      </c>
      <c r="K324" s="50">
        <f>SUM(K316,J324)</f>
        <v>663731</v>
      </c>
    </row>
    <row r="325" spans="1:11" ht="21" customHeight="1" x14ac:dyDescent="0.3">
      <c r="A325" s="189"/>
      <c r="B325" s="7"/>
      <c r="C325" s="8"/>
      <c r="D325" s="46" t="s">
        <v>604</v>
      </c>
      <c r="E325" s="9" t="s">
        <v>21</v>
      </c>
      <c r="F325" s="10"/>
      <c r="G325" s="196"/>
      <c r="H325" s="11"/>
      <c r="I325" s="193"/>
      <c r="J325" s="12"/>
      <c r="K325" s="47"/>
    </row>
    <row r="326" spans="1:11" ht="21" customHeight="1" x14ac:dyDescent="0.3">
      <c r="A326" s="189"/>
      <c r="B326" s="7"/>
      <c r="C326" s="8"/>
      <c r="D326" s="9"/>
      <c r="E326" s="9" t="s">
        <v>4</v>
      </c>
      <c r="F326" s="10" t="s">
        <v>12</v>
      </c>
      <c r="G326" s="196"/>
      <c r="H326" s="11" t="s">
        <v>25</v>
      </c>
      <c r="I326" s="193"/>
      <c r="J326" s="12"/>
      <c r="K326" s="47"/>
    </row>
    <row r="327" spans="1:11" ht="21" customHeight="1" x14ac:dyDescent="0.3">
      <c r="A327" s="189"/>
      <c r="B327" s="7"/>
      <c r="C327" s="8"/>
      <c r="D327" s="9"/>
      <c r="E327" s="9" t="s">
        <v>5</v>
      </c>
      <c r="F327" s="10" t="s">
        <v>12</v>
      </c>
      <c r="G327" s="196"/>
      <c r="H327" s="11" t="s">
        <v>63</v>
      </c>
      <c r="I327" s="193"/>
      <c r="J327" s="12"/>
      <c r="K327" s="47"/>
    </row>
    <row r="328" spans="1:11" ht="21" customHeight="1" x14ac:dyDescent="0.3">
      <c r="A328" s="189"/>
      <c r="B328" s="7"/>
      <c r="C328" s="8"/>
      <c r="D328" s="9"/>
      <c r="E328" s="9" t="s">
        <v>6</v>
      </c>
      <c r="F328" s="13" t="s">
        <v>14</v>
      </c>
      <c r="G328" s="196"/>
      <c r="H328" s="11" t="s">
        <v>25</v>
      </c>
      <c r="I328" s="193"/>
      <c r="J328" s="12"/>
      <c r="K328" s="47"/>
    </row>
    <row r="329" spans="1:11" ht="21" customHeight="1" x14ac:dyDescent="0.3">
      <c r="A329" s="189"/>
      <c r="B329" s="7"/>
      <c r="C329" s="8"/>
      <c r="D329" s="9"/>
      <c r="E329" s="9" t="s">
        <v>7</v>
      </c>
      <c r="F329" s="13" t="s">
        <v>14</v>
      </c>
      <c r="G329" s="196"/>
      <c r="H329" s="11" t="s">
        <v>26</v>
      </c>
      <c r="I329" s="193"/>
      <c r="J329" s="12"/>
      <c r="K329" s="47"/>
    </row>
    <row r="330" spans="1:11" ht="21" customHeight="1" thickBot="1" x14ac:dyDescent="0.35">
      <c r="A330" s="201"/>
      <c r="B330" s="34"/>
      <c r="C330" s="19"/>
      <c r="D330" s="20"/>
      <c r="E330" s="174" t="s">
        <v>72</v>
      </c>
      <c r="F330" s="13" t="s">
        <v>14</v>
      </c>
      <c r="G330" s="211"/>
      <c r="H330" s="11" t="s">
        <v>68</v>
      </c>
      <c r="I330" s="204"/>
      <c r="J330" s="23"/>
      <c r="K330" s="51"/>
    </row>
    <row r="331" spans="1:11" ht="21" customHeight="1" thickTop="1" x14ac:dyDescent="0.3">
      <c r="A331" s="52"/>
      <c r="B331" s="40"/>
      <c r="C331" s="25"/>
      <c r="D331" s="26"/>
      <c r="E331" s="172"/>
      <c r="F331" s="173"/>
      <c r="G331" s="170"/>
      <c r="H331" s="171"/>
      <c r="I331" s="26"/>
      <c r="J331" s="28"/>
      <c r="K331" s="53"/>
    </row>
    <row r="332" spans="1:11" ht="21" customHeight="1" x14ac:dyDescent="0.35">
      <c r="A332" s="188">
        <v>42</v>
      </c>
      <c r="B332" s="4">
        <v>45137</v>
      </c>
      <c r="C332" s="5" t="s">
        <v>104</v>
      </c>
      <c r="D332" s="46" t="s">
        <v>1582</v>
      </c>
      <c r="E332" s="9" t="s">
        <v>317</v>
      </c>
      <c r="F332" s="10"/>
      <c r="G332" s="202" t="s">
        <v>12</v>
      </c>
      <c r="H332" s="11"/>
      <c r="I332" s="203" t="s">
        <v>1382</v>
      </c>
      <c r="J332" s="17">
        <v>985</v>
      </c>
      <c r="K332" s="50">
        <f>SUM(K324,J332)</f>
        <v>664716</v>
      </c>
    </row>
    <row r="333" spans="1:11" ht="21" customHeight="1" x14ac:dyDescent="0.3">
      <c r="A333" s="189"/>
      <c r="B333" s="7"/>
      <c r="C333" s="8"/>
      <c r="D333" s="46" t="s">
        <v>87</v>
      </c>
      <c r="E333" s="9" t="s">
        <v>21</v>
      </c>
      <c r="F333" s="10"/>
      <c r="G333" s="214"/>
      <c r="H333" s="11"/>
      <c r="I333" s="193"/>
      <c r="J333" s="12"/>
      <c r="K333" s="47"/>
    </row>
    <row r="334" spans="1:11" ht="21" customHeight="1" x14ac:dyDescent="0.3">
      <c r="A334" s="189"/>
      <c r="B334" s="7"/>
      <c r="C334" s="8"/>
      <c r="D334" s="9"/>
      <c r="E334" s="9" t="s">
        <v>4</v>
      </c>
      <c r="F334" s="10"/>
      <c r="G334" s="214"/>
      <c r="H334" s="11"/>
      <c r="I334" s="193"/>
      <c r="J334" s="12"/>
      <c r="K334" s="47"/>
    </row>
    <row r="335" spans="1:11" ht="21" customHeight="1" x14ac:dyDescent="0.3">
      <c r="A335" s="189"/>
      <c r="B335" s="7"/>
      <c r="C335" s="8"/>
      <c r="D335" s="9"/>
      <c r="E335" s="9" t="s">
        <v>5</v>
      </c>
      <c r="F335" s="10" t="s">
        <v>12</v>
      </c>
      <c r="G335" s="214"/>
      <c r="H335" s="11" t="s">
        <v>33</v>
      </c>
      <c r="I335" s="193"/>
      <c r="J335" s="12"/>
      <c r="K335" s="47"/>
    </row>
    <row r="336" spans="1:11" ht="21" customHeight="1" x14ac:dyDescent="0.3">
      <c r="A336" s="189"/>
      <c r="B336" s="7"/>
      <c r="C336" s="8"/>
      <c r="D336" s="9"/>
      <c r="E336" s="9" t="s">
        <v>6</v>
      </c>
      <c r="F336" s="10" t="s">
        <v>12</v>
      </c>
      <c r="G336" s="214"/>
      <c r="H336" s="11" t="s">
        <v>63</v>
      </c>
      <c r="I336" s="193"/>
      <c r="J336" s="12"/>
      <c r="K336" s="47"/>
    </row>
    <row r="337" spans="1:11" ht="21" customHeight="1" x14ac:dyDescent="0.3">
      <c r="A337" s="189"/>
      <c r="B337" s="7"/>
      <c r="C337" s="8"/>
      <c r="D337" s="9"/>
      <c r="E337" s="9" t="s">
        <v>7</v>
      </c>
      <c r="F337" s="10" t="s">
        <v>12</v>
      </c>
      <c r="G337" s="214"/>
      <c r="H337" s="11" t="s">
        <v>93</v>
      </c>
      <c r="I337" s="193"/>
      <c r="J337" s="12"/>
      <c r="K337" s="47"/>
    </row>
    <row r="338" spans="1:11" ht="21" customHeight="1" thickBot="1" x14ac:dyDescent="0.35">
      <c r="A338" s="201"/>
      <c r="B338" s="34"/>
      <c r="C338" s="19"/>
      <c r="D338" s="20"/>
      <c r="E338" s="174" t="s">
        <v>72</v>
      </c>
      <c r="F338" s="10" t="s">
        <v>12</v>
      </c>
      <c r="G338" s="214"/>
      <c r="H338" s="11" t="s">
        <v>68</v>
      </c>
      <c r="I338" s="204"/>
      <c r="J338" s="23"/>
      <c r="K338" s="51"/>
    </row>
    <row r="339" spans="1:11" ht="21" customHeight="1" thickTop="1" x14ac:dyDescent="0.3">
      <c r="A339" s="52"/>
      <c r="B339" s="40"/>
      <c r="C339" s="25"/>
      <c r="D339" s="26"/>
      <c r="E339" s="172"/>
      <c r="F339" s="173"/>
      <c r="G339" s="170"/>
      <c r="H339" s="171"/>
      <c r="I339" s="26"/>
      <c r="J339" s="28"/>
      <c r="K339" s="53"/>
    </row>
    <row r="340" spans="1:11" ht="21" customHeight="1" x14ac:dyDescent="0.35">
      <c r="A340" s="188">
        <v>43</v>
      </c>
      <c r="B340" s="4">
        <v>45137</v>
      </c>
      <c r="C340" s="5" t="s">
        <v>35</v>
      </c>
      <c r="D340" s="46" t="s">
        <v>1583</v>
      </c>
      <c r="E340" s="9" t="s">
        <v>317</v>
      </c>
      <c r="F340" s="10"/>
      <c r="G340" s="202" t="s">
        <v>12</v>
      </c>
      <c r="H340" s="11"/>
      <c r="I340" s="203" t="s">
        <v>1382</v>
      </c>
      <c r="J340" s="17">
        <v>6472</v>
      </c>
      <c r="K340" s="50">
        <f>SUM(K332,J340)</f>
        <v>671188</v>
      </c>
    </row>
    <row r="341" spans="1:11" ht="21" customHeight="1" x14ac:dyDescent="0.3">
      <c r="A341" s="189"/>
      <c r="B341" s="7"/>
      <c r="C341" s="8"/>
      <c r="D341" s="46" t="s">
        <v>538</v>
      </c>
      <c r="E341" s="9" t="s">
        <v>21</v>
      </c>
      <c r="F341" s="10"/>
      <c r="G341" s="214"/>
      <c r="H341" s="11"/>
      <c r="I341" s="193"/>
      <c r="J341" s="12"/>
      <c r="K341" s="47"/>
    </row>
    <row r="342" spans="1:11" ht="21" customHeight="1" x14ac:dyDescent="0.3">
      <c r="A342" s="189"/>
      <c r="B342" s="7"/>
      <c r="C342" s="8"/>
      <c r="D342" s="9"/>
      <c r="E342" s="9" t="s">
        <v>4</v>
      </c>
      <c r="F342" s="10" t="s">
        <v>12</v>
      </c>
      <c r="G342" s="214"/>
      <c r="H342" s="11" t="s">
        <v>47</v>
      </c>
      <c r="I342" s="193"/>
      <c r="J342" s="12"/>
      <c r="K342" s="47"/>
    </row>
    <row r="343" spans="1:11" ht="21" customHeight="1" x14ac:dyDescent="0.3">
      <c r="A343" s="189"/>
      <c r="B343" s="7"/>
      <c r="C343" s="8"/>
      <c r="D343" s="9"/>
      <c r="E343" s="9" t="s">
        <v>5</v>
      </c>
      <c r="F343" s="10" t="s">
        <v>12</v>
      </c>
      <c r="G343" s="214"/>
      <c r="H343" s="11" t="s">
        <v>93</v>
      </c>
      <c r="I343" s="193"/>
      <c r="J343" s="12"/>
      <c r="K343" s="47"/>
    </row>
    <row r="344" spans="1:11" ht="21" customHeight="1" x14ac:dyDescent="0.3">
      <c r="A344" s="189"/>
      <c r="B344" s="7"/>
      <c r="C344" s="8"/>
      <c r="D344" s="9"/>
      <c r="E344" s="9" t="s">
        <v>6</v>
      </c>
      <c r="F344" s="10" t="s">
        <v>12</v>
      </c>
      <c r="G344" s="214"/>
      <c r="H344" s="11" t="s">
        <v>101</v>
      </c>
      <c r="I344" s="193"/>
      <c r="J344" s="12"/>
      <c r="K344" s="47"/>
    </row>
    <row r="345" spans="1:11" ht="21" customHeight="1" x14ac:dyDescent="0.3">
      <c r="A345" s="189"/>
      <c r="B345" s="7"/>
      <c r="C345" s="8"/>
      <c r="D345" s="9"/>
      <c r="E345" s="9" t="s">
        <v>7</v>
      </c>
      <c r="F345" s="13" t="s">
        <v>14</v>
      </c>
      <c r="G345" s="214"/>
      <c r="H345" s="11" t="s">
        <v>93</v>
      </c>
      <c r="I345" s="193"/>
      <c r="J345" s="12"/>
      <c r="K345" s="47"/>
    </row>
    <row r="346" spans="1:11" ht="21" customHeight="1" thickBot="1" x14ac:dyDescent="0.35">
      <c r="A346" s="201"/>
      <c r="B346" s="34"/>
      <c r="C346" s="19"/>
      <c r="D346" s="20"/>
      <c r="E346" s="174" t="s">
        <v>72</v>
      </c>
      <c r="F346" s="13" t="s">
        <v>14</v>
      </c>
      <c r="G346" s="214"/>
      <c r="H346" s="11" t="s">
        <v>55</v>
      </c>
      <c r="I346" s="204"/>
      <c r="J346" s="23"/>
      <c r="K346" s="51"/>
    </row>
    <row r="347" spans="1:11" ht="21" customHeight="1" thickTop="1" x14ac:dyDescent="0.3">
      <c r="A347" s="52"/>
      <c r="B347" s="40"/>
      <c r="C347" s="25"/>
      <c r="D347" s="26"/>
      <c r="E347" s="172"/>
      <c r="F347" s="173"/>
      <c r="G347" s="170"/>
      <c r="H347" s="171"/>
      <c r="I347" s="26"/>
      <c r="J347" s="28"/>
      <c r="K347" s="53"/>
    </row>
    <row r="348" spans="1:11" ht="21" customHeight="1" x14ac:dyDescent="0.35">
      <c r="A348" s="188">
        <v>44</v>
      </c>
      <c r="B348" s="4">
        <v>45137</v>
      </c>
      <c r="C348" s="5" t="s">
        <v>23</v>
      </c>
      <c r="D348" s="46" t="s">
        <v>1584</v>
      </c>
      <c r="E348" s="9" t="s">
        <v>317</v>
      </c>
      <c r="F348" s="10"/>
      <c r="G348" s="205" t="s">
        <v>32</v>
      </c>
      <c r="H348" s="11"/>
      <c r="I348" s="203" t="s">
        <v>1177</v>
      </c>
      <c r="J348" s="17">
        <v>22423</v>
      </c>
      <c r="K348" s="50">
        <f>SUM(K340,J348)</f>
        <v>693611</v>
      </c>
    </row>
    <row r="349" spans="1:11" ht="21" customHeight="1" x14ac:dyDescent="0.3">
      <c r="A349" s="189"/>
      <c r="B349" s="7"/>
      <c r="C349" s="8"/>
      <c r="D349" s="46" t="s">
        <v>113</v>
      </c>
      <c r="E349" s="9" t="s">
        <v>21</v>
      </c>
      <c r="F349" s="10" t="s">
        <v>12</v>
      </c>
      <c r="G349" s="196"/>
      <c r="H349" s="11" t="s">
        <v>13</v>
      </c>
      <c r="I349" s="193"/>
      <c r="J349" s="12"/>
      <c r="K349" s="47"/>
    </row>
    <row r="350" spans="1:11" ht="21" customHeight="1" x14ac:dyDescent="0.3">
      <c r="A350" s="189"/>
      <c r="B350" s="7"/>
      <c r="C350" s="8"/>
      <c r="D350" s="9"/>
      <c r="E350" s="9" t="s">
        <v>4</v>
      </c>
      <c r="F350" s="13" t="s">
        <v>14</v>
      </c>
      <c r="G350" s="196"/>
      <c r="H350" s="11" t="s">
        <v>56</v>
      </c>
      <c r="I350" s="193"/>
      <c r="J350" s="12"/>
      <c r="K350" s="47"/>
    </row>
    <row r="351" spans="1:11" ht="21" customHeight="1" x14ac:dyDescent="0.3">
      <c r="A351" s="189"/>
      <c r="B351" s="7"/>
      <c r="C351" s="8"/>
      <c r="D351" s="9"/>
      <c r="E351" s="9" t="s">
        <v>5</v>
      </c>
      <c r="F351" s="13" t="s">
        <v>14</v>
      </c>
      <c r="G351" s="196"/>
      <c r="H351" s="11" t="s">
        <v>47</v>
      </c>
      <c r="I351" s="193"/>
      <c r="J351" s="12"/>
      <c r="K351" s="47"/>
    </row>
    <row r="352" spans="1:11" ht="21" customHeight="1" x14ac:dyDescent="0.3">
      <c r="A352" s="189"/>
      <c r="B352" s="7"/>
      <c r="C352" s="8"/>
      <c r="D352" s="9"/>
      <c r="E352" s="9" t="s">
        <v>6</v>
      </c>
      <c r="F352" s="10" t="s">
        <v>12</v>
      </c>
      <c r="G352" s="196"/>
      <c r="H352" s="11" t="s">
        <v>63</v>
      </c>
      <c r="I352" s="193"/>
      <c r="J352" s="12"/>
      <c r="K352" s="47"/>
    </row>
    <row r="353" spans="1:11" ht="21" customHeight="1" x14ac:dyDescent="0.3">
      <c r="A353" s="189"/>
      <c r="B353" s="7"/>
      <c r="C353" s="8"/>
      <c r="D353" s="9"/>
      <c r="E353" s="9" t="s">
        <v>7</v>
      </c>
      <c r="F353" s="13" t="s">
        <v>14</v>
      </c>
      <c r="G353" s="196"/>
      <c r="H353" s="11" t="s">
        <v>45</v>
      </c>
      <c r="I353" s="193"/>
      <c r="J353" s="12"/>
      <c r="K353" s="47"/>
    </row>
    <row r="354" spans="1:11" ht="21" customHeight="1" thickBot="1" x14ac:dyDescent="0.35">
      <c r="A354" s="201"/>
      <c r="B354" s="34"/>
      <c r="C354" s="19"/>
      <c r="D354" s="20"/>
      <c r="E354" s="174" t="s">
        <v>72</v>
      </c>
      <c r="F354" s="10" t="s">
        <v>12</v>
      </c>
      <c r="G354" s="211"/>
      <c r="H354" s="11" t="s">
        <v>68</v>
      </c>
      <c r="I354" s="204"/>
      <c r="J354" s="23"/>
      <c r="K354" s="51"/>
    </row>
    <row r="355" spans="1:11" ht="21" customHeight="1" thickTop="1" x14ac:dyDescent="0.3">
      <c r="A355" s="52"/>
      <c r="B355" s="40"/>
      <c r="C355" s="25"/>
      <c r="D355" s="26"/>
      <c r="E355" s="172"/>
      <c r="F355" s="173"/>
      <c r="G355" s="170"/>
      <c r="H355" s="171"/>
      <c r="I355" s="26"/>
      <c r="J355" s="28"/>
      <c r="K355" s="53"/>
    </row>
    <row r="356" spans="1:11" ht="21" customHeight="1" x14ac:dyDescent="0.35">
      <c r="A356" s="188">
        <v>45</v>
      </c>
      <c r="B356" s="4">
        <v>45138</v>
      </c>
      <c r="C356" s="5" t="s">
        <v>35</v>
      </c>
      <c r="D356" s="46" t="s">
        <v>1585</v>
      </c>
      <c r="E356" s="9" t="s">
        <v>317</v>
      </c>
      <c r="F356" s="10"/>
      <c r="G356" s="202" t="s">
        <v>12</v>
      </c>
      <c r="H356" s="11"/>
      <c r="I356" s="203" t="s">
        <v>1177</v>
      </c>
      <c r="J356" s="17">
        <v>5976</v>
      </c>
      <c r="K356" s="50">
        <f>SUM(K348,J356)</f>
        <v>699587</v>
      </c>
    </row>
    <row r="357" spans="1:11" ht="21" customHeight="1" x14ac:dyDescent="0.3">
      <c r="A357" s="189"/>
      <c r="B357" s="7"/>
      <c r="C357" s="8"/>
      <c r="D357" s="46" t="s">
        <v>1381</v>
      </c>
      <c r="E357" s="9" t="s">
        <v>21</v>
      </c>
      <c r="F357" s="10" t="s">
        <v>12</v>
      </c>
      <c r="G357" s="214"/>
      <c r="H357" s="11" t="s">
        <v>47</v>
      </c>
      <c r="I357" s="193"/>
      <c r="J357" s="12"/>
      <c r="K357" s="47"/>
    </row>
    <row r="358" spans="1:11" ht="21" customHeight="1" x14ac:dyDescent="0.3">
      <c r="A358" s="189"/>
      <c r="B358" s="7"/>
      <c r="C358" s="8"/>
      <c r="D358" s="9"/>
      <c r="E358" s="9" t="s">
        <v>4</v>
      </c>
      <c r="F358" s="13" t="s">
        <v>14</v>
      </c>
      <c r="G358" s="214"/>
      <c r="H358" s="11" t="s">
        <v>68</v>
      </c>
      <c r="I358" s="193"/>
      <c r="J358" s="12"/>
      <c r="K358" s="47"/>
    </row>
    <row r="359" spans="1:11" ht="21" customHeight="1" x14ac:dyDescent="0.3">
      <c r="A359" s="189"/>
      <c r="B359" s="7"/>
      <c r="C359" s="8"/>
      <c r="D359" s="9"/>
      <c r="E359" s="9" t="s">
        <v>5</v>
      </c>
      <c r="F359" s="13" t="s">
        <v>14</v>
      </c>
      <c r="G359" s="214"/>
      <c r="H359" s="11" t="s">
        <v>101</v>
      </c>
      <c r="I359" s="193"/>
      <c r="J359" s="12"/>
      <c r="K359" s="47"/>
    </row>
    <row r="360" spans="1:11" ht="21" customHeight="1" x14ac:dyDescent="0.3">
      <c r="A360" s="189"/>
      <c r="B360" s="7"/>
      <c r="C360" s="8"/>
      <c r="D360" s="9"/>
      <c r="E360" s="9" t="s">
        <v>6</v>
      </c>
      <c r="F360" s="10" t="s">
        <v>12</v>
      </c>
      <c r="G360" s="214"/>
      <c r="H360" s="11" t="s">
        <v>68</v>
      </c>
      <c r="I360" s="193"/>
      <c r="J360" s="12"/>
      <c r="K360" s="47"/>
    </row>
    <row r="361" spans="1:11" ht="21" customHeight="1" x14ac:dyDescent="0.3">
      <c r="A361" s="189"/>
      <c r="B361" s="7"/>
      <c r="C361" s="8"/>
      <c r="D361" s="9"/>
      <c r="E361" s="9" t="s">
        <v>7</v>
      </c>
      <c r="F361" s="10" t="s">
        <v>12</v>
      </c>
      <c r="G361" s="214"/>
      <c r="H361" s="11" t="s">
        <v>45</v>
      </c>
      <c r="I361" s="193"/>
      <c r="J361" s="12"/>
      <c r="K361" s="47"/>
    </row>
    <row r="362" spans="1:11" ht="21" customHeight="1" thickBot="1" x14ac:dyDescent="0.35">
      <c r="A362" s="201"/>
      <c r="B362" s="34"/>
      <c r="C362" s="19"/>
      <c r="D362" s="20"/>
      <c r="E362" s="174" t="s">
        <v>72</v>
      </c>
      <c r="F362" s="10" t="s">
        <v>12</v>
      </c>
      <c r="G362" s="214"/>
      <c r="H362" s="11" t="s">
        <v>55</v>
      </c>
      <c r="I362" s="204"/>
      <c r="J362" s="23"/>
      <c r="K362" s="51"/>
    </row>
    <row r="363" spans="1:11" ht="21" customHeight="1" thickTop="1" x14ac:dyDescent="0.3">
      <c r="A363" s="52"/>
      <c r="B363" s="40"/>
      <c r="C363" s="25"/>
      <c r="D363" s="26"/>
      <c r="E363" s="172"/>
      <c r="F363" s="173"/>
      <c r="G363" s="170"/>
      <c r="H363" s="171"/>
      <c r="I363" s="26"/>
      <c r="J363" s="28"/>
      <c r="K363" s="53"/>
    </row>
    <row r="364" spans="1:11" ht="21" customHeight="1" x14ac:dyDescent="0.35">
      <c r="A364" s="188">
        <v>46</v>
      </c>
      <c r="B364" s="4">
        <v>45138</v>
      </c>
      <c r="C364" s="5" t="s">
        <v>23</v>
      </c>
      <c r="D364" s="46" t="s">
        <v>1586</v>
      </c>
      <c r="E364" s="9" t="s">
        <v>317</v>
      </c>
      <c r="F364" s="10"/>
      <c r="G364" s="206" t="s">
        <v>38</v>
      </c>
      <c r="H364" s="11"/>
      <c r="I364" s="203" t="s">
        <v>1177</v>
      </c>
      <c r="J364" s="17">
        <v>11544</v>
      </c>
      <c r="K364" s="50">
        <f>SUM(K356,J364)</f>
        <v>711131</v>
      </c>
    </row>
    <row r="365" spans="1:11" ht="21" customHeight="1" x14ac:dyDescent="0.3">
      <c r="A365" s="189"/>
      <c r="B365" s="7"/>
      <c r="C365" s="8"/>
      <c r="D365" s="46" t="s">
        <v>707</v>
      </c>
      <c r="E365" s="9" t="s">
        <v>21</v>
      </c>
      <c r="F365" s="13" t="s">
        <v>14</v>
      </c>
      <c r="G365" s="212"/>
      <c r="H365" s="11" t="s">
        <v>47</v>
      </c>
      <c r="I365" s="193"/>
      <c r="J365" s="12"/>
      <c r="K365" s="47"/>
    </row>
    <row r="366" spans="1:11" ht="21" customHeight="1" x14ac:dyDescent="0.3">
      <c r="A366" s="189"/>
      <c r="B366" s="7"/>
      <c r="C366" s="8"/>
      <c r="D366" s="9"/>
      <c r="E366" s="9" t="s">
        <v>4</v>
      </c>
      <c r="F366" s="10" t="s">
        <v>12</v>
      </c>
      <c r="G366" s="212"/>
      <c r="H366" s="11" t="s">
        <v>144</v>
      </c>
      <c r="I366" s="193"/>
      <c r="J366" s="12"/>
      <c r="K366" s="47"/>
    </row>
    <row r="367" spans="1:11" ht="21" customHeight="1" x14ac:dyDescent="0.3">
      <c r="A367" s="189"/>
      <c r="B367" s="7"/>
      <c r="C367" s="8"/>
      <c r="D367" s="9"/>
      <c r="E367" s="9" t="s">
        <v>5</v>
      </c>
      <c r="F367" s="13" t="s">
        <v>14</v>
      </c>
      <c r="G367" s="212"/>
      <c r="H367" s="11" t="s">
        <v>45</v>
      </c>
      <c r="I367" s="193"/>
      <c r="J367" s="12"/>
      <c r="K367" s="47"/>
    </row>
    <row r="368" spans="1:11" ht="21" customHeight="1" x14ac:dyDescent="0.3">
      <c r="A368" s="189"/>
      <c r="B368" s="7"/>
      <c r="C368" s="8"/>
      <c r="D368" s="9"/>
      <c r="E368" s="9" t="s">
        <v>6</v>
      </c>
      <c r="F368" s="10" t="s">
        <v>12</v>
      </c>
      <c r="G368" s="212"/>
      <c r="H368" s="11" t="s">
        <v>142</v>
      </c>
      <c r="I368" s="193"/>
      <c r="J368" s="12"/>
      <c r="K368" s="47"/>
    </row>
    <row r="369" spans="1:11" ht="21" customHeight="1" x14ac:dyDescent="0.3">
      <c r="A369" s="189"/>
      <c r="B369" s="7"/>
      <c r="C369" s="8"/>
      <c r="D369" s="9"/>
      <c r="E369" s="9" t="s">
        <v>7</v>
      </c>
      <c r="F369" s="13" t="s">
        <v>14</v>
      </c>
      <c r="G369" s="212"/>
      <c r="H369" s="11" t="s">
        <v>45</v>
      </c>
      <c r="I369" s="193"/>
      <c r="J369" s="12"/>
      <c r="K369" s="47"/>
    </row>
    <row r="370" spans="1:11" ht="21" customHeight="1" thickBot="1" x14ac:dyDescent="0.35">
      <c r="A370" s="201"/>
      <c r="B370" s="34"/>
      <c r="C370" s="19"/>
      <c r="D370" s="20"/>
      <c r="E370" s="174" t="s">
        <v>72</v>
      </c>
      <c r="F370" s="65" t="s">
        <v>77</v>
      </c>
      <c r="G370" s="213"/>
      <c r="H370" s="11" t="s">
        <v>68</v>
      </c>
      <c r="I370" s="204"/>
      <c r="J370" s="23"/>
      <c r="K370" s="51"/>
    </row>
    <row r="371" spans="1:11" ht="21" customHeight="1" thickTop="1" x14ac:dyDescent="0.3">
      <c r="A371" s="52"/>
      <c r="B371" s="40"/>
      <c r="C371" s="25"/>
      <c r="D371" s="26"/>
      <c r="E371" s="172"/>
      <c r="F371" s="173"/>
      <c r="G371" s="170"/>
      <c r="H371" s="171"/>
      <c r="I371" s="26"/>
      <c r="J371" s="28"/>
      <c r="K371" s="53"/>
    </row>
    <row r="372" spans="1:11" ht="21" customHeight="1" x14ac:dyDescent="0.3">
      <c r="B372" s="66"/>
      <c r="C372" s="67"/>
      <c r="D372" s="68"/>
      <c r="E372" s="68"/>
      <c r="F372" s="68"/>
      <c r="G372" s="68"/>
      <c r="H372" s="69"/>
      <c r="I372" s="68"/>
      <c r="J372" s="70"/>
    </row>
    <row r="373" spans="1:11" ht="21" customHeight="1" x14ac:dyDescent="0.3">
      <c r="B373" s="66"/>
      <c r="C373" s="67"/>
      <c r="D373" s="68"/>
      <c r="E373" s="68"/>
      <c r="F373" s="68"/>
      <c r="G373" s="68"/>
      <c r="H373" s="69"/>
      <c r="I373" s="68"/>
      <c r="J373" s="70"/>
    </row>
    <row r="374" spans="1:11" ht="15.75" thickBot="1" x14ac:dyDescent="0.3"/>
    <row r="375" spans="1:11" ht="19.5" x14ac:dyDescent="0.3">
      <c r="A375" s="231" t="s">
        <v>1533</v>
      </c>
      <c r="B375" s="232"/>
      <c r="C375" s="232"/>
      <c r="D375" s="86" t="s">
        <v>892</v>
      </c>
      <c r="E375" s="77">
        <f>I389</f>
        <v>46</v>
      </c>
      <c r="F375" s="80">
        <v>1</v>
      </c>
    </row>
    <row r="376" spans="1:11" ht="19.5" x14ac:dyDescent="0.3">
      <c r="A376" s="233"/>
      <c r="B376" s="234"/>
      <c r="C376" s="234"/>
      <c r="D376" s="84" t="s">
        <v>893</v>
      </c>
      <c r="E376" s="78">
        <f>F389</f>
        <v>18</v>
      </c>
      <c r="F376" s="81">
        <f>AVERAGE(E376*F375)/E375</f>
        <v>0.39130434782608697</v>
      </c>
    </row>
    <row r="377" spans="1:11" ht="19.5" x14ac:dyDescent="0.3">
      <c r="A377" s="233"/>
      <c r="B377" s="234"/>
      <c r="C377" s="234"/>
      <c r="D377" s="83" t="s">
        <v>894</v>
      </c>
      <c r="E377" s="78">
        <f>G389</f>
        <v>21</v>
      </c>
      <c r="F377" s="81">
        <f t="shared" ref="F377:F378" si="0">AVERAGE(E377*F376)/E376</f>
        <v>0.45652173913043481</v>
      </c>
    </row>
    <row r="378" spans="1:11" ht="19.5" x14ac:dyDescent="0.3">
      <c r="A378" s="233"/>
      <c r="B378" s="234"/>
      <c r="C378" s="234"/>
      <c r="D378" s="126" t="s">
        <v>896</v>
      </c>
      <c r="E378" s="78">
        <f>H389</f>
        <v>7</v>
      </c>
      <c r="F378" s="81">
        <f t="shared" si="0"/>
        <v>0.15217391304347827</v>
      </c>
    </row>
    <row r="379" spans="1:11" ht="20.25" thickBot="1" x14ac:dyDescent="0.35">
      <c r="A379" s="235"/>
      <c r="B379" s="236"/>
      <c r="C379" s="236"/>
      <c r="D379" s="128" t="s">
        <v>1059</v>
      </c>
      <c r="E379" s="140">
        <f>SUM(J1:J1239)</f>
        <v>711131</v>
      </c>
      <c r="F379" s="82"/>
      <c r="G379" s="1" t="s">
        <v>1588</v>
      </c>
    </row>
    <row r="382" spans="1:11" ht="18.75" x14ac:dyDescent="0.3">
      <c r="E382" s="89" t="s">
        <v>10</v>
      </c>
      <c r="F382" s="90" t="s">
        <v>839</v>
      </c>
      <c r="G382" s="91" t="s">
        <v>840</v>
      </c>
      <c r="H382" s="92" t="s">
        <v>38</v>
      </c>
      <c r="I382" s="93" t="s">
        <v>841</v>
      </c>
    </row>
    <row r="383" spans="1:11" ht="18.75" x14ac:dyDescent="0.3">
      <c r="E383" s="169" t="s">
        <v>1382</v>
      </c>
      <c r="F383" s="9">
        <v>9</v>
      </c>
      <c r="G383" s="9">
        <v>13</v>
      </c>
      <c r="H383" s="9">
        <v>2</v>
      </c>
      <c r="I383" s="9">
        <f>SUM(F383:H383)</f>
        <v>24</v>
      </c>
    </row>
    <row r="384" spans="1:11" ht="18.75" x14ac:dyDescent="0.3">
      <c r="E384" s="164" t="s">
        <v>1370</v>
      </c>
      <c r="F384" s="9">
        <v>1</v>
      </c>
      <c r="G384" s="9">
        <v>3</v>
      </c>
      <c r="H384" s="9">
        <v>1</v>
      </c>
      <c r="I384" s="9">
        <f t="shared" ref="I384:I387" si="1">SUM(F384:H384)</f>
        <v>5</v>
      </c>
    </row>
    <row r="385" spans="5:9" ht="18.75" x14ac:dyDescent="0.3">
      <c r="E385" s="164" t="s">
        <v>1496</v>
      </c>
      <c r="F385" s="9">
        <v>0</v>
      </c>
      <c r="G385" s="9">
        <v>1</v>
      </c>
      <c r="H385" s="9">
        <v>1</v>
      </c>
      <c r="I385" s="9">
        <f t="shared" si="1"/>
        <v>2</v>
      </c>
    </row>
    <row r="386" spans="5:9" ht="18.75" x14ac:dyDescent="0.3">
      <c r="E386" s="164" t="s">
        <v>1499</v>
      </c>
      <c r="F386" s="9">
        <v>2</v>
      </c>
      <c r="G386" s="9">
        <v>0</v>
      </c>
      <c r="H386" s="9">
        <v>0</v>
      </c>
      <c r="I386" s="9">
        <f t="shared" si="1"/>
        <v>2</v>
      </c>
    </row>
    <row r="387" spans="5:9" ht="18.75" x14ac:dyDescent="0.3">
      <c r="E387" s="164" t="s">
        <v>1551</v>
      </c>
      <c r="F387" s="9">
        <v>6</v>
      </c>
      <c r="G387" s="9">
        <v>4</v>
      </c>
      <c r="H387" s="9">
        <v>3</v>
      </c>
      <c r="I387" s="9">
        <f t="shared" si="1"/>
        <v>13</v>
      </c>
    </row>
    <row r="388" spans="5:9" ht="18.75" x14ac:dyDescent="0.3">
      <c r="E388" s="160"/>
      <c r="F388" s="9"/>
      <c r="G388" s="9"/>
      <c r="H388" s="9"/>
      <c r="I388" s="87"/>
    </row>
    <row r="389" spans="5:9" ht="18.75" x14ac:dyDescent="0.3">
      <c r="E389" s="95" t="s">
        <v>1268</v>
      </c>
      <c r="F389" s="88">
        <f>SUM(F383:F388)</f>
        <v>18</v>
      </c>
      <c r="G389" s="88">
        <f>SUM(G383:G388)</f>
        <v>21</v>
      </c>
      <c r="H389" s="88">
        <f>SUM(H383:H388)</f>
        <v>7</v>
      </c>
      <c r="I389" s="88">
        <f>SUM(I383:I388)</f>
        <v>46</v>
      </c>
    </row>
  </sheetData>
  <mergeCells count="140">
    <mergeCell ref="A356:A362"/>
    <mergeCell ref="G356:G362"/>
    <mergeCell ref="I356:I362"/>
    <mergeCell ref="A364:A370"/>
    <mergeCell ref="G364:G370"/>
    <mergeCell ref="I364:I370"/>
    <mergeCell ref="A332:A338"/>
    <mergeCell ref="G332:G338"/>
    <mergeCell ref="I332:I338"/>
    <mergeCell ref="A340:A346"/>
    <mergeCell ref="G340:G346"/>
    <mergeCell ref="I340:I346"/>
    <mergeCell ref="A348:A354"/>
    <mergeCell ref="G348:G354"/>
    <mergeCell ref="I348:I354"/>
    <mergeCell ref="A244:A250"/>
    <mergeCell ref="G244:G250"/>
    <mergeCell ref="I244:I250"/>
    <mergeCell ref="A252:A258"/>
    <mergeCell ref="G252:G258"/>
    <mergeCell ref="I252:I258"/>
    <mergeCell ref="A324:A330"/>
    <mergeCell ref="G324:G330"/>
    <mergeCell ref="I324:I330"/>
    <mergeCell ref="A156:A162"/>
    <mergeCell ref="G156:G162"/>
    <mergeCell ref="I156:I162"/>
    <mergeCell ref="A164:A170"/>
    <mergeCell ref="G164:G170"/>
    <mergeCell ref="I164:I170"/>
    <mergeCell ref="A172:A178"/>
    <mergeCell ref="G172:G178"/>
    <mergeCell ref="I172:I178"/>
    <mergeCell ref="A132:A138"/>
    <mergeCell ref="G132:G138"/>
    <mergeCell ref="I132:I138"/>
    <mergeCell ref="A140:A146"/>
    <mergeCell ref="G140:G146"/>
    <mergeCell ref="I140:I146"/>
    <mergeCell ref="A148:A154"/>
    <mergeCell ref="G148:G154"/>
    <mergeCell ref="I148:I154"/>
    <mergeCell ref="I100:I106"/>
    <mergeCell ref="A108:A114"/>
    <mergeCell ref="G108:G114"/>
    <mergeCell ref="I108:I114"/>
    <mergeCell ref="A116:A122"/>
    <mergeCell ref="G116:G122"/>
    <mergeCell ref="I116:I122"/>
    <mergeCell ref="A124:A130"/>
    <mergeCell ref="G124:G130"/>
    <mergeCell ref="I124:I130"/>
    <mergeCell ref="A375:C379"/>
    <mergeCell ref="A20:A26"/>
    <mergeCell ref="G20:G26"/>
    <mergeCell ref="I20:I26"/>
    <mergeCell ref="A28:A34"/>
    <mergeCell ref="G28:G34"/>
    <mergeCell ref="I28:I34"/>
    <mergeCell ref="A36:A42"/>
    <mergeCell ref="G36:G42"/>
    <mergeCell ref="I36:I42"/>
    <mergeCell ref="A44:A50"/>
    <mergeCell ref="G44:G50"/>
    <mergeCell ref="I44:I50"/>
    <mergeCell ref="A52:A58"/>
    <mergeCell ref="G52:G58"/>
    <mergeCell ref="I52:I58"/>
    <mergeCell ref="A84:A90"/>
    <mergeCell ref="G84:G90"/>
    <mergeCell ref="I84:I90"/>
    <mergeCell ref="A92:A98"/>
    <mergeCell ref="G92:G98"/>
    <mergeCell ref="I92:I98"/>
    <mergeCell ref="A100:A106"/>
    <mergeCell ref="G100:G106"/>
    <mergeCell ref="A76:A82"/>
    <mergeCell ref="G76:G82"/>
    <mergeCell ref="I76:I82"/>
    <mergeCell ref="A1:K1"/>
    <mergeCell ref="A4:A10"/>
    <mergeCell ref="G4:G10"/>
    <mergeCell ref="I4:I10"/>
    <mergeCell ref="A12:A18"/>
    <mergeCell ref="G12:G18"/>
    <mergeCell ref="I12:I18"/>
    <mergeCell ref="A68:A74"/>
    <mergeCell ref="G68:G74"/>
    <mergeCell ref="I68:I74"/>
    <mergeCell ref="A60:A66"/>
    <mergeCell ref="G60:G66"/>
    <mergeCell ref="I60:I66"/>
    <mergeCell ref="A196:A202"/>
    <mergeCell ref="G196:G202"/>
    <mergeCell ref="I196:I202"/>
    <mergeCell ref="A204:A210"/>
    <mergeCell ref="G204:G210"/>
    <mergeCell ref="I204:I210"/>
    <mergeCell ref="A180:A186"/>
    <mergeCell ref="G180:G186"/>
    <mergeCell ref="I180:I186"/>
    <mergeCell ref="A188:A194"/>
    <mergeCell ref="G188:G194"/>
    <mergeCell ref="I188:I194"/>
    <mergeCell ref="A228:A234"/>
    <mergeCell ref="G228:G234"/>
    <mergeCell ref="I228:I234"/>
    <mergeCell ref="A236:A242"/>
    <mergeCell ref="G236:G242"/>
    <mergeCell ref="I236:I242"/>
    <mergeCell ref="A212:A218"/>
    <mergeCell ref="G212:G218"/>
    <mergeCell ref="I212:I218"/>
    <mergeCell ref="A220:A226"/>
    <mergeCell ref="G220:G226"/>
    <mergeCell ref="I220:I226"/>
    <mergeCell ref="A276:A282"/>
    <mergeCell ref="G276:G282"/>
    <mergeCell ref="I276:I282"/>
    <mergeCell ref="A284:A290"/>
    <mergeCell ref="G284:G290"/>
    <mergeCell ref="I284:I290"/>
    <mergeCell ref="A260:A266"/>
    <mergeCell ref="G260:G266"/>
    <mergeCell ref="I260:I266"/>
    <mergeCell ref="A268:A274"/>
    <mergeCell ref="G268:G274"/>
    <mergeCell ref="I268:I274"/>
    <mergeCell ref="A308:A314"/>
    <mergeCell ref="G308:G314"/>
    <mergeCell ref="I308:I314"/>
    <mergeCell ref="A316:A322"/>
    <mergeCell ref="G316:G322"/>
    <mergeCell ref="I316:I322"/>
    <mergeCell ref="A292:A298"/>
    <mergeCell ref="G292:G298"/>
    <mergeCell ref="I292:I298"/>
    <mergeCell ref="A300:A306"/>
    <mergeCell ref="G300:G306"/>
    <mergeCell ref="I300:I306"/>
  </mergeCells>
  <pageMargins left="0.7" right="0.7" top="0.78740157499999996" bottom="0.78740157499999996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zoomScale="120" zoomScaleNormal="120" workbookViewId="0">
      <pane xSplit="1" ySplit="3" topLeftCell="B40" activePane="bottomRight" state="frozen"/>
      <selection pane="topRight" activeCell="B1" sqref="B1"/>
      <selection pane="bottomLeft" activeCell="A4" sqref="A4"/>
      <selection pane="bottomRight" activeCell="G51" sqref="G51"/>
    </sheetView>
  </sheetViews>
  <sheetFormatPr defaultRowHeight="15" x14ac:dyDescent="0.25"/>
  <cols>
    <col min="2" max="2" width="15.7109375" style="2" customWidth="1"/>
    <col min="3" max="3" width="12.7109375" style="3" customWidth="1"/>
    <col min="4" max="4" width="46.7109375" style="1" customWidth="1"/>
    <col min="5" max="5" width="12.7109375" style="1" customWidth="1"/>
    <col min="6" max="6" width="20.7109375" style="1" customWidth="1"/>
    <col min="7" max="7" width="22.7109375" style="1" customWidth="1"/>
    <col min="8" max="8" width="23.7109375" style="1" customWidth="1"/>
    <col min="9" max="9" width="20.7109375" style="1" customWidth="1"/>
    <col min="10" max="10" width="21.7109375" customWidth="1"/>
    <col min="11" max="11" width="14.140625" customWidth="1"/>
  </cols>
  <sheetData>
    <row r="1" spans="1:11" ht="27.95" customHeight="1" thickBot="1" x14ac:dyDescent="0.55000000000000004">
      <c r="A1" s="198" t="s">
        <v>1587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20.100000000000001" customHeight="1" thickTop="1" x14ac:dyDescent="0.25">
      <c r="A2" s="52"/>
      <c r="B2" s="62"/>
      <c r="C2" s="63"/>
      <c r="D2" s="64"/>
      <c r="E2" s="64"/>
      <c r="F2" s="64"/>
      <c r="G2" s="64"/>
      <c r="H2" s="64"/>
      <c r="I2" s="64"/>
      <c r="J2" s="39"/>
      <c r="K2" s="54"/>
    </row>
    <row r="3" spans="1:11" ht="20.100000000000001" customHeight="1" x14ac:dyDescent="0.35">
      <c r="A3" s="48" t="s">
        <v>49</v>
      </c>
      <c r="B3" s="29" t="s">
        <v>0</v>
      </c>
      <c r="C3" s="30" t="s">
        <v>1</v>
      </c>
      <c r="D3" s="31" t="s">
        <v>2</v>
      </c>
      <c r="E3" s="31" t="s">
        <v>3</v>
      </c>
      <c r="F3" s="31" t="s">
        <v>8</v>
      </c>
      <c r="G3" s="31" t="s">
        <v>22</v>
      </c>
      <c r="H3" s="31" t="s">
        <v>9</v>
      </c>
      <c r="I3" s="31" t="s">
        <v>10</v>
      </c>
      <c r="J3" s="31" t="s">
        <v>19</v>
      </c>
      <c r="K3" s="49" t="s">
        <v>37</v>
      </c>
    </row>
    <row r="4" spans="1:11" ht="21" customHeight="1" x14ac:dyDescent="0.35">
      <c r="A4" s="188">
        <v>1</v>
      </c>
      <c r="B4" s="4"/>
      <c r="C4" s="5"/>
      <c r="D4" s="46" t="s">
        <v>1527</v>
      </c>
      <c r="E4" s="9"/>
      <c r="F4" s="13"/>
      <c r="G4" s="205" t="s">
        <v>32</v>
      </c>
      <c r="H4" s="11"/>
      <c r="I4" s="203" t="s">
        <v>1382</v>
      </c>
      <c r="J4" s="17">
        <v>40150</v>
      </c>
      <c r="K4" s="50">
        <f>SUM(J4)</f>
        <v>40150</v>
      </c>
    </row>
    <row r="5" spans="1:11" ht="18.75" customHeight="1" x14ac:dyDescent="0.3">
      <c r="A5" s="189"/>
      <c r="B5" s="7"/>
      <c r="C5" s="8"/>
      <c r="D5" s="46" t="s">
        <v>1528</v>
      </c>
      <c r="E5" s="9" t="s">
        <v>21</v>
      </c>
      <c r="F5" s="10"/>
      <c r="G5" s="196"/>
      <c r="H5" s="11"/>
      <c r="I5" s="193"/>
      <c r="J5" s="12"/>
      <c r="K5" s="47"/>
    </row>
    <row r="6" spans="1:11" ht="18.75" customHeight="1" x14ac:dyDescent="0.3">
      <c r="A6" s="189"/>
      <c r="B6" s="7"/>
      <c r="C6" s="8"/>
      <c r="D6" s="9"/>
      <c r="E6" s="9" t="s">
        <v>4</v>
      </c>
      <c r="F6" s="10"/>
      <c r="G6" s="196"/>
      <c r="H6" s="11"/>
      <c r="I6" s="193"/>
      <c r="J6" s="12"/>
      <c r="K6" s="47"/>
    </row>
    <row r="7" spans="1:11" ht="18.75" customHeight="1" x14ac:dyDescent="0.3">
      <c r="A7" s="189"/>
      <c r="B7" s="7"/>
      <c r="C7" s="8"/>
      <c r="D7" s="9"/>
      <c r="E7" s="9" t="s">
        <v>5</v>
      </c>
      <c r="F7" s="13" t="s">
        <v>14</v>
      </c>
      <c r="G7" s="196"/>
      <c r="H7" s="11" t="s">
        <v>52</v>
      </c>
      <c r="I7" s="193"/>
      <c r="J7" s="12"/>
      <c r="K7" s="47"/>
    </row>
    <row r="8" spans="1:11" ht="18.75" customHeight="1" x14ac:dyDescent="0.3">
      <c r="A8" s="189"/>
      <c r="B8" s="7"/>
      <c r="C8" s="8"/>
      <c r="D8" s="9"/>
      <c r="E8" s="9" t="s">
        <v>6</v>
      </c>
      <c r="F8" s="13" t="s">
        <v>14</v>
      </c>
      <c r="G8" s="196"/>
      <c r="H8" s="11" t="s">
        <v>133</v>
      </c>
      <c r="I8" s="193"/>
      <c r="J8" s="12"/>
      <c r="K8" s="47"/>
    </row>
    <row r="9" spans="1:11" ht="18.75" customHeight="1" x14ac:dyDescent="0.3">
      <c r="A9" s="189"/>
      <c r="B9" s="7"/>
      <c r="C9" s="8"/>
      <c r="D9" s="9"/>
      <c r="E9" s="9" t="s">
        <v>7</v>
      </c>
      <c r="F9" s="13" t="s">
        <v>14</v>
      </c>
      <c r="G9" s="196"/>
      <c r="H9" s="11" t="s">
        <v>63</v>
      </c>
      <c r="I9" s="193"/>
      <c r="J9" s="12"/>
      <c r="K9" s="47"/>
    </row>
    <row r="10" spans="1:11" ht="19.5" customHeight="1" thickBot="1" x14ac:dyDescent="0.35">
      <c r="A10" s="201"/>
      <c r="B10" s="34"/>
      <c r="C10" s="19"/>
      <c r="D10" s="20"/>
      <c r="E10" s="20" t="s">
        <v>72</v>
      </c>
      <c r="F10" s="13" t="s">
        <v>14</v>
      </c>
      <c r="G10" s="211"/>
      <c r="H10" s="11" t="s">
        <v>68</v>
      </c>
      <c r="I10" s="204"/>
      <c r="J10" s="23"/>
      <c r="K10" s="51"/>
    </row>
    <row r="11" spans="1:11" ht="19.5" thickTop="1" x14ac:dyDescent="0.3">
      <c r="A11" s="52"/>
      <c r="B11" s="40"/>
      <c r="C11" s="25"/>
      <c r="D11" s="26"/>
      <c r="E11" s="26"/>
      <c r="F11" s="26"/>
      <c r="G11" s="26"/>
      <c r="H11" s="27"/>
      <c r="I11" s="26"/>
      <c r="J11" s="28"/>
      <c r="K11" s="53"/>
    </row>
    <row r="12" spans="1:11" ht="21" customHeight="1" x14ac:dyDescent="0.35">
      <c r="A12" s="188">
        <v>2</v>
      </c>
      <c r="B12" s="4"/>
      <c r="C12" s="5"/>
      <c r="D12" s="46" t="s">
        <v>1529</v>
      </c>
      <c r="E12" s="9" t="s">
        <v>317</v>
      </c>
      <c r="F12" s="13"/>
      <c r="G12" s="202" t="s">
        <v>43</v>
      </c>
      <c r="H12" s="11"/>
      <c r="I12" s="203" t="s">
        <v>1382</v>
      </c>
      <c r="J12" s="17">
        <v>5357</v>
      </c>
      <c r="K12" s="50">
        <f>SUM(K4,J12)</f>
        <v>45507</v>
      </c>
    </row>
    <row r="13" spans="1:11" ht="18.75" customHeight="1" x14ac:dyDescent="0.3">
      <c r="A13" s="189"/>
      <c r="B13" s="7"/>
      <c r="C13" s="8"/>
      <c r="D13" s="46" t="s">
        <v>866</v>
      </c>
      <c r="E13" s="9" t="s">
        <v>21</v>
      </c>
      <c r="F13" s="13" t="s">
        <v>14</v>
      </c>
      <c r="G13" s="214"/>
      <c r="H13" s="11" t="s">
        <v>29</v>
      </c>
      <c r="I13" s="193"/>
      <c r="J13" s="12"/>
      <c r="K13" s="47"/>
    </row>
    <row r="14" spans="1:11" ht="18.75" customHeight="1" x14ac:dyDescent="0.3">
      <c r="A14" s="189"/>
      <c r="B14" s="7"/>
      <c r="C14" s="8"/>
      <c r="D14" s="9"/>
      <c r="E14" s="9" t="s">
        <v>4</v>
      </c>
      <c r="F14" s="10" t="s">
        <v>12</v>
      </c>
      <c r="G14" s="214"/>
      <c r="H14" s="11" t="s">
        <v>135</v>
      </c>
      <c r="I14" s="193"/>
      <c r="J14" s="12"/>
      <c r="K14" s="47"/>
    </row>
    <row r="15" spans="1:11" ht="18.75" customHeight="1" x14ac:dyDescent="0.3">
      <c r="A15" s="189"/>
      <c r="B15" s="7"/>
      <c r="C15" s="8"/>
      <c r="D15" s="9"/>
      <c r="E15" s="9" t="s">
        <v>5</v>
      </c>
      <c r="F15" s="10" t="s">
        <v>12</v>
      </c>
      <c r="G15" s="214"/>
      <c r="H15" s="11" t="s">
        <v>45</v>
      </c>
      <c r="I15" s="193"/>
      <c r="J15" s="12"/>
      <c r="K15" s="47"/>
    </row>
    <row r="16" spans="1:11" ht="18.75" customHeight="1" x14ac:dyDescent="0.3">
      <c r="A16" s="189"/>
      <c r="B16" s="7"/>
      <c r="C16" s="8"/>
      <c r="D16" s="9"/>
      <c r="E16" s="9" t="s">
        <v>6</v>
      </c>
      <c r="F16" s="10" t="s">
        <v>12</v>
      </c>
      <c r="G16" s="214"/>
      <c r="H16" s="11" t="s">
        <v>28</v>
      </c>
      <c r="I16" s="193"/>
      <c r="J16" s="12"/>
      <c r="K16" s="47"/>
    </row>
    <row r="17" spans="1:11" ht="18.75" customHeight="1" x14ac:dyDescent="0.3">
      <c r="A17" s="189"/>
      <c r="B17" s="7"/>
      <c r="C17" s="8"/>
      <c r="D17" s="9"/>
      <c r="E17" s="9" t="s">
        <v>7</v>
      </c>
      <c r="F17" s="13" t="s">
        <v>14</v>
      </c>
      <c r="G17" s="214"/>
      <c r="H17" s="11" t="s">
        <v>45</v>
      </c>
      <c r="I17" s="193"/>
      <c r="J17" s="12"/>
      <c r="K17" s="47"/>
    </row>
    <row r="18" spans="1:11" ht="19.5" customHeight="1" thickBot="1" x14ac:dyDescent="0.35">
      <c r="A18" s="201"/>
      <c r="B18" s="34"/>
      <c r="C18" s="19"/>
      <c r="D18" s="20"/>
      <c r="E18" s="20" t="s">
        <v>72</v>
      </c>
      <c r="F18" s="10" t="s">
        <v>12</v>
      </c>
      <c r="G18" s="214"/>
      <c r="H18" s="11" t="s">
        <v>55</v>
      </c>
      <c r="I18" s="204"/>
      <c r="J18" s="23"/>
      <c r="K18" s="51"/>
    </row>
    <row r="19" spans="1:11" ht="19.5" thickTop="1" x14ac:dyDescent="0.3">
      <c r="A19" s="52"/>
      <c r="B19" s="40"/>
      <c r="C19" s="25"/>
      <c r="D19" s="26"/>
      <c r="E19" s="26"/>
      <c r="F19" s="26"/>
      <c r="G19" s="26"/>
      <c r="H19" s="27"/>
      <c r="I19" s="26"/>
      <c r="J19" s="28"/>
      <c r="K19" s="53"/>
    </row>
    <row r="20" spans="1:11" ht="21" customHeight="1" x14ac:dyDescent="0.35">
      <c r="A20" s="188">
        <v>3</v>
      </c>
      <c r="B20" s="4"/>
      <c r="C20" s="5"/>
      <c r="D20" s="46" t="s">
        <v>1530</v>
      </c>
      <c r="E20" s="9" t="s">
        <v>317</v>
      </c>
      <c r="F20" s="13"/>
      <c r="G20" s="202" t="s">
        <v>43</v>
      </c>
      <c r="H20" s="11"/>
      <c r="I20" s="203" t="s">
        <v>1382</v>
      </c>
      <c r="J20" s="17">
        <v>918</v>
      </c>
      <c r="K20" s="50">
        <f>SUM(K12,J20)</f>
        <v>46425</v>
      </c>
    </row>
    <row r="21" spans="1:11" ht="21" customHeight="1" x14ac:dyDescent="0.3">
      <c r="A21" s="189"/>
      <c r="B21" s="7"/>
      <c r="C21" s="8"/>
      <c r="D21" s="46" t="s">
        <v>1531</v>
      </c>
      <c r="E21" s="9" t="s">
        <v>21</v>
      </c>
      <c r="F21" s="13"/>
      <c r="G21" s="214"/>
      <c r="H21" s="11"/>
      <c r="I21" s="193"/>
      <c r="J21" s="12"/>
      <c r="K21" s="47"/>
    </row>
    <row r="22" spans="1:11" ht="21" customHeight="1" x14ac:dyDescent="0.3">
      <c r="A22" s="189"/>
      <c r="B22" s="7"/>
      <c r="C22" s="8"/>
      <c r="D22" s="9"/>
      <c r="E22" s="9" t="s">
        <v>4</v>
      </c>
      <c r="F22" s="13"/>
      <c r="G22" s="214"/>
      <c r="H22" s="11"/>
      <c r="I22" s="193"/>
      <c r="J22" s="12"/>
      <c r="K22" s="47"/>
    </row>
    <row r="23" spans="1:11" ht="21" customHeight="1" x14ac:dyDescent="0.3">
      <c r="A23" s="189"/>
      <c r="B23" s="7"/>
      <c r="C23" s="8"/>
      <c r="D23" s="9"/>
      <c r="E23" s="9" t="s">
        <v>5</v>
      </c>
      <c r="F23" s="10" t="s">
        <v>12</v>
      </c>
      <c r="G23" s="214"/>
      <c r="H23" s="11" t="s">
        <v>48</v>
      </c>
      <c r="I23" s="193"/>
      <c r="J23" s="12"/>
      <c r="K23" s="47"/>
    </row>
    <row r="24" spans="1:11" ht="21" customHeight="1" x14ac:dyDescent="0.3">
      <c r="A24" s="189"/>
      <c r="B24" s="7"/>
      <c r="C24" s="8"/>
      <c r="D24" s="9"/>
      <c r="E24" s="9" t="s">
        <v>6</v>
      </c>
      <c r="F24" s="10" t="s">
        <v>12</v>
      </c>
      <c r="G24" s="214"/>
      <c r="H24" s="11" t="s">
        <v>44</v>
      </c>
      <c r="I24" s="193"/>
      <c r="J24" s="12"/>
      <c r="K24" s="47"/>
    </row>
    <row r="25" spans="1:11" ht="21" customHeight="1" x14ac:dyDescent="0.3">
      <c r="A25" s="189"/>
      <c r="B25" s="7"/>
      <c r="C25" s="8"/>
      <c r="D25" s="9"/>
      <c r="E25" s="9" t="s">
        <v>7</v>
      </c>
      <c r="F25" s="10" t="s">
        <v>12</v>
      </c>
      <c r="G25" s="214"/>
      <c r="H25" s="11" t="s">
        <v>101</v>
      </c>
      <c r="I25" s="193"/>
      <c r="J25" s="12"/>
      <c r="K25" s="47"/>
    </row>
    <row r="26" spans="1:11" ht="21" customHeight="1" thickBot="1" x14ac:dyDescent="0.35">
      <c r="A26" s="201"/>
      <c r="B26" s="34"/>
      <c r="C26" s="19"/>
      <c r="D26" s="20"/>
      <c r="E26" s="174" t="s">
        <v>72</v>
      </c>
      <c r="F26" s="10" t="s">
        <v>12</v>
      </c>
      <c r="G26" s="214"/>
      <c r="H26" s="11" t="s">
        <v>68</v>
      </c>
      <c r="I26" s="204"/>
      <c r="J26" s="23"/>
      <c r="K26" s="51"/>
    </row>
    <row r="27" spans="1:11" ht="21" customHeight="1" thickTop="1" x14ac:dyDescent="0.3">
      <c r="A27" s="52"/>
      <c r="B27" s="40"/>
      <c r="C27" s="25"/>
      <c r="D27" s="26"/>
      <c r="E27" s="172"/>
      <c r="F27" s="173"/>
      <c r="G27" s="170"/>
      <c r="H27" s="171"/>
      <c r="I27" s="26"/>
      <c r="J27" s="28"/>
      <c r="K27" s="53"/>
    </row>
    <row r="28" spans="1:11" ht="21" customHeight="1" x14ac:dyDescent="0.35">
      <c r="A28" s="188">
        <v>4</v>
      </c>
      <c r="B28" s="4"/>
      <c r="C28" s="5"/>
      <c r="D28" s="46" t="s">
        <v>1532</v>
      </c>
      <c r="E28" s="9" t="s">
        <v>317</v>
      </c>
      <c r="F28" s="13"/>
      <c r="G28" s="202" t="s">
        <v>12</v>
      </c>
      <c r="H28" s="11"/>
      <c r="I28" s="203" t="s">
        <v>1370</v>
      </c>
      <c r="J28" s="17">
        <v>6274</v>
      </c>
      <c r="K28" s="50">
        <f>SUM(K20,J28)</f>
        <v>52699</v>
      </c>
    </row>
    <row r="29" spans="1:11" ht="21" customHeight="1" x14ac:dyDescent="0.3">
      <c r="A29" s="189"/>
      <c r="B29" s="7"/>
      <c r="C29" s="8"/>
      <c r="D29" s="46" t="s">
        <v>1467</v>
      </c>
      <c r="E29" s="9" t="s">
        <v>21</v>
      </c>
      <c r="F29" s="10" t="s">
        <v>12</v>
      </c>
      <c r="G29" s="214"/>
      <c r="H29" s="11" t="s">
        <v>25</v>
      </c>
      <c r="I29" s="193"/>
      <c r="J29" s="12"/>
      <c r="K29" s="47"/>
    </row>
    <row r="30" spans="1:11" ht="21" customHeight="1" x14ac:dyDescent="0.3">
      <c r="A30" s="189"/>
      <c r="B30" s="7"/>
      <c r="C30" s="8"/>
      <c r="D30" s="9"/>
      <c r="E30" s="9" t="s">
        <v>4</v>
      </c>
      <c r="F30" s="10" t="s">
        <v>12</v>
      </c>
      <c r="G30" s="214"/>
      <c r="H30" s="11" t="s">
        <v>26</v>
      </c>
      <c r="I30" s="193"/>
      <c r="J30" s="12"/>
      <c r="K30" s="47"/>
    </row>
    <row r="31" spans="1:11" ht="21" customHeight="1" x14ac:dyDescent="0.3">
      <c r="A31" s="189"/>
      <c r="B31" s="7"/>
      <c r="C31" s="8"/>
      <c r="D31" s="9"/>
      <c r="E31" s="9" t="s">
        <v>5</v>
      </c>
      <c r="F31" s="10" t="s">
        <v>12</v>
      </c>
      <c r="G31" s="214"/>
      <c r="H31" s="11" t="s">
        <v>101</v>
      </c>
      <c r="I31" s="193"/>
      <c r="J31" s="12"/>
      <c r="K31" s="47"/>
    </row>
    <row r="32" spans="1:11" ht="21" customHeight="1" x14ac:dyDescent="0.3">
      <c r="A32" s="189"/>
      <c r="B32" s="7"/>
      <c r="C32" s="8"/>
      <c r="D32" s="9"/>
      <c r="E32" s="9" t="s">
        <v>6</v>
      </c>
      <c r="F32" s="13" t="s">
        <v>14</v>
      </c>
      <c r="G32" s="214"/>
      <c r="H32" s="11" t="s">
        <v>16</v>
      </c>
      <c r="I32" s="193"/>
      <c r="J32" s="12"/>
      <c r="K32" s="47"/>
    </row>
    <row r="33" spans="1:11" ht="21" customHeight="1" x14ac:dyDescent="0.3">
      <c r="A33" s="189"/>
      <c r="B33" s="7"/>
      <c r="C33" s="8"/>
      <c r="D33" s="9"/>
      <c r="E33" s="9" t="s">
        <v>7</v>
      </c>
      <c r="F33" s="13" t="s">
        <v>14</v>
      </c>
      <c r="G33" s="214"/>
      <c r="H33" s="11" t="s">
        <v>25</v>
      </c>
      <c r="I33" s="193"/>
      <c r="J33" s="12"/>
      <c r="K33" s="47"/>
    </row>
    <row r="34" spans="1:11" ht="21" customHeight="1" thickBot="1" x14ac:dyDescent="0.35">
      <c r="A34" s="201"/>
      <c r="B34" s="34"/>
      <c r="C34" s="19"/>
      <c r="D34" s="20"/>
      <c r="E34" s="174" t="s">
        <v>72</v>
      </c>
      <c r="F34" s="10" t="s">
        <v>12</v>
      </c>
      <c r="G34" s="214"/>
      <c r="H34" s="11" t="s">
        <v>55</v>
      </c>
      <c r="I34" s="204"/>
      <c r="J34" s="23"/>
      <c r="K34" s="51"/>
    </row>
    <row r="35" spans="1:11" ht="21" customHeight="1" thickTop="1" x14ac:dyDescent="0.3">
      <c r="A35" s="52"/>
      <c r="B35" s="40"/>
      <c r="C35" s="25"/>
      <c r="D35" s="26"/>
      <c r="E35" s="172"/>
      <c r="F35" s="173"/>
      <c r="G35" s="170"/>
      <c r="H35" s="171"/>
      <c r="I35" s="26"/>
      <c r="J35" s="28"/>
      <c r="K35" s="53"/>
    </row>
    <row r="36" spans="1:11" ht="21" customHeight="1" x14ac:dyDescent="0.3">
      <c r="B36" s="66"/>
      <c r="C36" s="67"/>
      <c r="D36" s="68"/>
      <c r="E36" s="68"/>
      <c r="F36" s="68"/>
      <c r="G36" s="68"/>
      <c r="H36" s="69"/>
      <c r="I36" s="68"/>
      <c r="J36" s="70"/>
    </row>
    <row r="37" spans="1:11" ht="21" customHeight="1" x14ac:dyDescent="0.3">
      <c r="B37" s="66"/>
      <c r="C37" s="67"/>
      <c r="D37" s="68"/>
      <c r="E37" s="68"/>
      <c r="F37" s="68"/>
      <c r="G37" s="68"/>
      <c r="H37" s="69"/>
      <c r="I37" s="68"/>
      <c r="J37" s="70"/>
    </row>
    <row r="38" spans="1:11" ht="21" customHeight="1" x14ac:dyDescent="0.3">
      <c r="B38" s="66"/>
      <c r="C38" s="67"/>
      <c r="D38" s="68"/>
      <c r="E38" s="68"/>
      <c r="F38" s="68"/>
      <c r="G38" s="68"/>
      <c r="H38" s="69"/>
      <c r="I38" s="68"/>
      <c r="J38" s="70"/>
    </row>
    <row r="39" spans="1:11" ht="21" customHeight="1" x14ac:dyDescent="0.3">
      <c r="B39" s="66"/>
      <c r="C39" s="67"/>
      <c r="D39" s="68"/>
      <c r="E39" s="68"/>
      <c r="F39" s="68"/>
      <c r="G39" s="68"/>
      <c r="H39" s="69"/>
      <c r="I39" s="68"/>
      <c r="J39" s="70"/>
    </row>
    <row r="40" spans="1:11" ht="21" customHeight="1" x14ac:dyDescent="0.3">
      <c r="B40" s="66"/>
      <c r="C40" s="67"/>
      <c r="D40" s="68"/>
      <c r="E40" s="68"/>
      <c r="F40" s="68"/>
      <c r="G40" s="68"/>
      <c r="H40" s="69"/>
      <c r="I40" s="68"/>
      <c r="J40" s="70"/>
    </row>
    <row r="41" spans="1:11" ht="21" customHeight="1" x14ac:dyDescent="0.3">
      <c r="B41" s="66"/>
      <c r="C41" s="67"/>
      <c r="D41" s="68"/>
      <c r="E41" s="68"/>
      <c r="F41" s="68"/>
      <c r="G41" s="68"/>
      <c r="H41" s="69"/>
      <c r="I41" s="68"/>
      <c r="J41" s="70"/>
    </row>
    <row r="42" spans="1:11" ht="21" customHeight="1" x14ac:dyDescent="0.3">
      <c r="B42" s="66"/>
      <c r="C42" s="67"/>
      <c r="D42" s="68"/>
      <c r="E42" s="68"/>
      <c r="F42" s="68"/>
      <c r="G42" s="68"/>
      <c r="H42" s="69"/>
      <c r="I42" s="68"/>
      <c r="J42" s="70"/>
    </row>
    <row r="43" spans="1:11" ht="21" customHeight="1" x14ac:dyDescent="0.3">
      <c r="B43" s="66"/>
      <c r="C43" s="67"/>
      <c r="D43" s="68"/>
      <c r="E43" s="68"/>
      <c r="F43" s="68"/>
      <c r="G43" s="68"/>
      <c r="H43" s="69"/>
      <c r="I43" s="68"/>
      <c r="J43" s="70"/>
    </row>
    <row r="44" spans="1:11" ht="21" customHeight="1" x14ac:dyDescent="0.3">
      <c r="B44" s="66"/>
      <c r="C44" s="67"/>
      <c r="D44" s="68"/>
      <c r="E44" s="68"/>
      <c r="F44" s="68"/>
      <c r="G44" s="68"/>
      <c r="H44" s="69"/>
      <c r="I44" s="68"/>
      <c r="J44" s="70"/>
    </row>
    <row r="45" spans="1:11" ht="15.75" thickBot="1" x14ac:dyDescent="0.3"/>
    <row r="46" spans="1:11" ht="19.5" x14ac:dyDescent="0.3">
      <c r="A46" s="231" t="s">
        <v>1589</v>
      </c>
      <c r="B46" s="232"/>
      <c r="C46" s="232"/>
      <c r="D46" s="86" t="s">
        <v>892</v>
      </c>
      <c r="E46" s="77">
        <f>I60</f>
        <v>0</v>
      </c>
      <c r="F46" s="80">
        <v>1</v>
      </c>
    </row>
    <row r="47" spans="1:11" ht="19.5" x14ac:dyDescent="0.3">
      <c r="A47" s="233"/>
      <c r="B47" s="234"/>
      <c r="C47" s="234"/>
      <c r="D47" s="84" t="s">
        <v>893</v>
      </c>
      <c r="E47" s="78">
        <f>F60</f>
        <v>0</v>
      </c>
      <c r="F47" s="81" t="e">
        <f>AVERAGE(E47*F46)/E46</f>
        <v>#DIV/0!</v>
      </c>
    </row>
    <row r="48" spans="1:11" ht="19.5" x14ac:dyDescent="0.3">
      <c r="A48" s="233"/>
      <c r="B48" s="234"/>
      <c r="C48" s="234"/>
      <c r="D48" s="83" t="s">
        <v>894</v>
      </c>
      <c r="E48" s="78">
        <f>G60</f>
        <v>0</v>
      </c>
      <c r="F48" s="81" t="e">
        <f t="shared" ref="F48:F49" si="0">AVERAGE(E48*F47)/E47</f>
        <v>#DIV/0!</v>
      </c>
    </row>
    <row r="49" spans="1:9" ht="19.5" x14ac:dyDescent="0.3">
      <c r="A49" s="233"/>
      <c r="B49" s="234"/>
      <c r="C49" s="234"/>
      <c r="D49" s="126" t="s">
        <v>896</v>
      </c>
      <c r="E49" s="78">
        <f>H60</f>
        <v>0</v>
      </c>
      <c r="F49" s="81" t="e">
        <f t="shared" si="0"/>
        <v>#DIV/0!</v>
      </c>
    </row>
    <row r="50" spans="1:9" ht="20.25" thickBot="1" x14ac:dyDescent="0.35">
      <c r="A50" s="235"/>
      <c r="B50" s="236"/>
      <c r="C50" s="236"/>
      <c r="D50" s="128" t="s">
        <v>1059</v>
      </c>
      <c r="E50" s="140">
        <f>SUM(J1:J910)</f>
        <v>52699</v>
      </c>
      <c r="F50" s="82"/>
      <c r="G50" s="1" t="s">
        <v>1590</v>
      </c>
    </row>
    <row r="53" spans="1:9" ht="18.75" x14ac:dyDescent="0.3">
      <c r="E53" s="89" t="s">
        <v>10</v>
      </c>
      <c r="F53" s="90" t="s">
        <v>839</v>
      </c>
      <c r="G53" s="91" t="s">
        <v>840</v>
      </c>
      <c r="H53" s="92" t="s">
        <v>38</v>
      </c>
      <c r="I53" s="93" t="s">
        <v>841</v>
      </c>
    </row>
    <row r="54" spans="1:9" ht="18.75" x14ac:dyDescent="0.3">
      <c r="E54" s="169" t="s">
        <v>1382</v>
      </c>
      <c r="F54" s="9">
        <v>0</v>
      </c>
      <c r="G54" s="9">
        <v>0</v>
      </c>
      <c r="H54" s="9">
        <v>0</v>
      </c>
      <c r="I54" s="9">
        <f>SUM(F54:H54)</f>
        <v>0</v>
      </c>
    </row>
    <row r="55" spans="1:9" ht="18.75" x14ac:dyDescent="0.3">
      <c r="E55" s="164" t="s">
        <v>1370</v>
      </c>
      <c r="F55" s="9">
        <v>0</v>
      </c>
      <c r="G55" s="9">
        <v>0</v>
      </c>
      <c r="H55" s="9">
        <v>0</v>
      </c>
      <c r="I55" s="9">
        <f t="shared" ref="I55:I58" si="1">SUM(F55:H55)</f>
        <v>0</v>
      </c>
    </row>
    <row r="56" spans="1:9" ht="18.75" x14ac:dyDescent="0.3">
      <c r="E56" s="164" t="s">
        <v>1496</v>
      </c>
      <c r="F56" s="9">
        <v>0</v>
      </c>
      <c r="G56" s="9">
        <v>0</v>
      </c>
      <c r="H56" s="9">
        <v>0</v>
      </c>
      <c r="I56" s="9">
        <f t="shared" si="1"/>
        <v>0</v>
      </c>
    </row>
    <row r="57" spans="1:9" ht="18.75" x14ac:dyDescent="0.3">
      <c r="E57" s="164" t="s">
        <v>1499</v>
      </c>
      <c r="F57" s="9">
        <v>0</v>
      </c>
      <c r="G57" s="9">
        <v>0</v>
      </c>
      <c r="H57" s="9">
        <v>0</v>
      </c>
      <c r="I57" s="9">
        <f t="shared" si="1"/>
        <v>0</v>
      </c>
    </row>
    <row r="58" spans="1:9" ht="18.75" x14ac:dyDescent="0.3">
      <c r="E58" s="164" t="s">
        <v>1551</v>
      </c>
      <c r="F58" s="9">
        <v>0</v>
      </c>
      <c r="G58" s="9">
        <v>0</v>
      </c>
      <c r="H58" s="9">
        <v>0</v>
      </c>
      <c r="I58" s="9">
        <v>0</v>
      </c>
    </row>
    <row r="59" spans="1:9" ht="18.75" x14ac:dyDescent="0.3">
      <c r="E59" s="160"/>
      <c r="F59" s="9"/>
      <c r="G59" s="9"/>
      <c r="H59" s="9"/>
      <c r="I59" s="87"/>
    </row>
    <row r="60" spans="1:9" ht="18.75" x14ac:dyDescent="0.3">
      <c r="E60" s="95" t="s">
        <v>1268</v>
      </c>
      <c r="F60" s="88">
        <f>SUM(F54:F59)</f>
        <v>0</v>
      </c>
      <c r="G60" s="88">
        <f>SUM(G54:G59)</f>
        <v>0</v>
      </c>
      <c r="H60" s="88">
        <f>SUM(H54:H59)</f>
        <v>0</v>
      </c>
      <c r="I60" s="88">
        <f>SUM(I54:I59)</f>
        <v>0</v>
      </c>
    </row>
  </sheetData>
  <mergeCells count="14">
    <mergeCell ref="A46:C50"/>
    <mergeCell ref="A20:A26"/>
    <mergeCell ref="G20:G26"/>
    <mergeCell ref="I20:I26"/>
    <mergeCell ref="A28:A34"/>
    <mergeCell ref="G28:G34"/>
    <mergeCell ref="I28:I34"/>
    <mergeCell ref="A1:K1"/>
    <mergeCell ref="A4:A10"/>
    <mergeCell ref="G4:G10"/>
    <mergeCell ref="I4:I10"/>
    <mergeCell ref="A12:A18"/>
    <mergeCell ref="G12:G18"/>
    <mergeCell ref="I12:I18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zoomScale="110" zoomScaleNormal="110" workbookViewId="0">
      <pane ySplit="3" topLeftCell="A13" activePane="bottomLeft" state="frozen"/>
      <selection pane="bottomLeft" activeCell="B28" sqref="B28"/>
    </sheetView>
  </sheetViews>
  <sheetFormatPr defaultRowHeight="18.75" x14ac:dyDescent="0.3"/>
  <cols>
    <col min="1" max="1" width="24.85546875" style="71" customWidth="1"/>
    <col min="2" max="5" width="15.7109375" style="96" customWidth="1"/>
    <col min="6" max="6" width="17.5703125" style="96" customWidth="1"/>
    <col min="10" max="10" width="9.28515625" bestFit="1" customWidth="1"/>
    <col min="11" max="11" width="16.42578125" bestFit="1" customWidth="1"/>
  </cols>
  <sheetData>
    <row r="1" spans="1:6" ht="25.5" customHeight="1" x14ac:dyDescent="0.5">
      <c r="A1" s="237" t="s">
        <v>871</v>
      </c>
      <c r="B1" s="238"/>
      <c r="C1" s="238"/>
      <c r="D1" s="238"/>
      <c r="E1" s="238"/>
      <c r="F1" s="239"/>
    </row>
    <row r="2" spans="1:6" ht="21.75" thickBot="1" x14ac:dyDescent="0.4">
      <c r="A2" s="123"/>
      <c r="B2" s="124"/>
      <c r="C2" s="124"/>
      <c r="D2" s="124"/>
      <c r="E2" s="124"/>
      <c r="F2" s="125"/>
    </row>
    <row r="3" spans="1:6" ht="20.100000000000001" customHeight="1" thickBot="1" x14ac:dyDescent="0.4">
      <c r="A3" s="106" t="s">
        <v>868</v>
      </c>
      <c r="B3" s="107" t="s">
        <v>32</v>
      </c>
      <c r="C3" s="107" t="s">
        <v>43</v>
      </c>
      <c r="D3" s="107" t="s">
        <v>38</v>
      </c>
      <c r="E3" s="107" t="s">
        <v>867</v>
      </c>
      <c r="F3" s="108" t="s">
        <v>869</v>
      </c>
    </row>
    <row r="4" spans="1:6" ht="20.100000000000001" customHeight="1" thickTop="1" x14ac:dyDescent="0.35">
      <c r="A4" s="109" t="s">
        <v>285</v>
      </c>
      <c r="B4" s="100">
        <v>10</v>
      </c>
      <c r="C4" s="100">
        <v>26</v>
      </c>
      <c r="D4" s="100">
        <v>4</v>
      </c>
      <c r="E4" s="101">
        <v>485939</v>
      </c>
      <c r="F4" s="110">
        <f>SUM(B4:C4,D4)</f>
        <v>40</v>
      </c>
    </row>
    <row r="5" spans="1:6" ht="20.100000000000001" customHeight="1" x14ac:dyDescent="0.35">
      <c r="A5" s="111" t="s">
        <v>286</v>
      </c>
      <c r="B5" s="102">
        <v>6</v>
      </c>
      <c r="C5" s="102">
        <v>12</v>
      </c>
      <c r="D5" s="102">
        <v>5</v>
      </c>
      <c r="E5" s="103">
        <v>320085</v>
      </c>
      <c r="F5" s="112">
        <f t="shared" ref="F5:F19" si="0">SUM(B5:C5,D5)</f>
        <v>23</v>
      </c>
    </row>
    <row r="6" spans="1:6" ht="20.100000000000001" customHeight="1" x14ac:dyDescent="0.35">
      <c r="A6" s="111" t="s">
        <v>287</v>
      </c>
      <c r="B6" s="102">
        <v>20</v>
      </c>
      <c r="C6" s="102">
        <v>22</v>
      </c>
      <c r="D6" s="102">
        <v>8</v>
      </c>
      <c r="E6" s="103">
        <v>862279</v>
      </c>
      <c r="F6" s="112">
        <f t="shared" si="0"/>
        <v>50</v>
      </c>
    </row>
    <row r="7" spans="1:6" ht="20.100000000000001" customHeight="1" x14ac:dyDescent="0.35">
      <c r="A7" s="131" t="s">
        <v>890</v>
      </c>
      <c r="B7" s="132">
        <f>SUM(B4:B6)</f>
        <v>36</v>
      </c>
      <c r="C7" s="132">
        <f>SUM(C4:C6)</f>
        <v>60</v>
      </c>
      <c r="D7" s="132">
        <f>SUM(D4:D6)</f>
        <v>17</v>
      </c>
      <c r="E7" s="133">
        <f>SUM(E4:E6)</f>
        <v>1668303</v>
      </c>
      <c r="F7" s="132">
        <f>SUM(F4:F6)</f>
        <v>113</v>
      </c>
    </row>
    <row r="8" spans="1:6" ht="20.100000000000001" customHeight="1" x14ac:dyDescent="0.35">
      <c r="A8" s="113" t="s">
        <v>288</v>
      </c>
      <c r="B8" s="104">
        <v>28</v>
      </c>
      <c r="C8" s="104">
        <v>16</v>
      </c>
      <c r="D8" s="104">
        <v>9</v>
      </c>
      <c r="E8" s="105">
        <v>1203952</v>
      </c>
      <c r="F8" s="114">
        <f t="shared" si="0"/>
        <v>53</v>
      </c>
    </row>
    <row r="9" spans="1:6" ht="20.100000000000001" customHeight="1" x14ac:dyDescent="0.35">
      <c r="A9" s="113" t="s">
        <v>459</v>
      </c>
      <c r="B9" s="104">
        <v>2</v>
      </c>
      <c r="C9" s="104">
        <v>4</v>
      </c>
      <c r="D9" s="104">
        <v>5</v>
      </c>
      <c r="E9" s="105">
        <v>152191</v>
      </c>
      <c r="F9" s="114">
        <f t="shared" si="0"/>
        <v>11</v>
      </c>
    </row>
    <row r="10" spans="1:6" ht="20.100000000000001" customHeight="1" x14ac:dyDescent="0.35">
      <c r="A10" s="113" t="s">
        <v>495</v>
      </c>
      <c r="B10" s="104">
        <v>5</v>
      </c>
      <c r="C10" s="104">
        <v>11</v>
      </c>
      <c r="D10" s="104">
        <v>1</v>
      </c>
      <c r="E10" s="105">
        <v>233683</v>
      </c>
      <c r="F10" s="114">
        <f t="shared" si="0"/>
        <v>17</v>
      </c>
    </row>
    <row r="11" spans="1:6" ht="20.100000000000001" customHeight="1" x14ac:dyDescent="0.35">
      <c r="A11" s="113" t="s">
        <v>496</v>
      </c>
      <c r="B11" s="104">
        <v>3</v>
      </c>
      <c r="C11" s="104">
        <v>5</v>
      </c>
      <c r="D11" s="104">
        <v>2</v>
      </c>
      <c r="E11" s="105">
        <v>158784</v>
      </c>
      <c r="F11" s="114">
        <f t="shared" si="0"/>
        <v>10</v>
      </c>
    </row>
    <row r="12" spans="1:6" ht="20.100000000000001" customHeight="1" x14ac:dyDescent="0.35">
      <c r="A12" s="113" t="s">
        <v>550</v>
      </c>
      <c r="B12" s="104">
        <v>12</v>
      </c>
      <c r="C12" s="104">
        <v>11</v>
      </c>
      <c r="D12" s="104">
        <v>4</v>
      </c>
      <c r="E12" s="105">
        <v>514909</v>
      </c>
      <c r="F12" s="114">
        <f t="shared" si="0"/>
        <v>27</v>
      </c>
    </row>
    <row r="13" spans="1:6" ht="20.100000000000001" customHeight="1" x14ac:dyDescent="0.35">
      <c r="A13" s="113" t="s">
        <v>612</v>
      </c>
      <c r="B13" s="104">
        <v>10</v>
      </c>
      <c r="C13" s="104">
        <v>13</v>
      </c>
      <c r="D13" s="104">
        <v>1</v>
      </c>
      <c r="E13" s="105">
        <v>415624</v>
      </c>
      <c r="F13" s="114">
        <f t="shared" si="0"/>
        <v>24</v>
      </c>
    </row>
    <row r="14" spans="1:6" ht="20.100000000000001" customHeight="1" x14ac:dyDescent="0.35">
      <c r="A14" s="113" t="s">
        <v>695</v>
      </c>
      <c r="B14" s="104">
        <v>8</v>
      </c>
      <c r="C14" s="104">
        <v>8</v>
      </c>
      <c r="D14" s="104">
        <v>3</v>
      </c>
      <c r="E14" s="105">
        <v>343906</v>
      </c>
      <c r="F14" s="114">
        <f t="shared" si="0"/>
        <v>19</v>
      </c>
    </row>
    <row r="15" spans="1:6" ht="20.100000000000001" customHeight="1" x14ac:dyDescent="0.35">
      <c r="A15" s="113" t="s">
        <v>696</v>
      </c>
      <c r="B15" s="104">
        <v>17</v>
      </c>
      <c r="C15" s="104">
        <v>9</v>
      </c>
      <c r="D15" s="104">
        <v>7</v>
      </c>
      <c r="E15" s="105">
        <v>677245</v>
      </c>
      <c r="F15" s="114">
        <f t="shared" si="0"/>
        <v>33</v>
      </c>
    </row>
    <row r="16" spans="1:6" ht="20.100000000000001" customHeight="1" x14ac:dyDescent="0.35">
      <c r="A16" s="113" t="s">
        <v>713</v>
      </c>
      <c r="B16" s="104">
        <v>9</v>
      </c>
      <c r="C16" s="104">
        <v>12</v>
      </c>
      <c r="D16" s="104">
        <v>4</v>
      </c>
      <c r="E16" s="105">
        <v>409676</v>
      </c>
      <c r="F16" s="114">
        <f t="shared" si="0"/>
        <v>25</v>
      </c>
    </row>
    <row r="17" spans="1:7" ht="20.100000000000001" customHeight="1" x14ac:dyDescent="0.35">
      <c r="A17" s="113" t="s">
        <v>783</v>
      </c>
      <c r="B17" s="104">
        <v>7</v>
      </c>
      <c r="C17" s="104">
        <v>4</v>
      </c>
      <c r="D17" s="104">
        <v>2</v>
      </c>
      <c r="E17" s="105">
        <v>284277</v>
      </c>
      <c r="F17" s="114">
        <f t="shared" si="0"/>
        <v>13</v>
      </c>
    </row>
    <row r="18" spans="1:7" ht="20.100000000000001" customHeight="1" x14ac:dyDescent="0.35">
      <c r="A18" s="113" t="s">
        <v>870</v>
      </c>
      <c r="B18" s="104">
        <f>'Listopad 2022'!E327</f>
        <v>18</v>
      </c>
      <c r="C18" s="104">
        <f>'Listopad 2022'!E328</f>
        <v>16</v>
      </c>
      <c r="D18" s="104">
        <f>'Listopad 2022'!E329</f>
        <v>6</v>
      </c>
      <c r="E18" s="105">
        <f>'Listopad 2022'!K316</f>
        <v>700357</v>
      </c>
      <c r="F18" s="114">
        <f t="shared" si="0"/>
        <v>40</v>
      </c>
      <c r="G18" s="97"/>
    </row>
    <row r="19" spans="1:7" ht="20.100000000000001" customHeight="1" x14ac:dyDescent="0.35">
      <c r="A19" s="113" t="s">
        <v>884</v>
      </c>
      <c r="B19" s="104">
        <f>'Prosinec 2022'!E639</f>
        <v>44</v>
      </c>
      <c r="C19" s="104">
        <f>'Prosinec 2022'!E640</f>
        <v>23</v>
      </c>
      <c r="D19" s="104">
        <f>'Prosinec 2022'!E641</f>
        <v>12</v>
      </c>
      <c r="E19" s="105">
        <f>'Prosinec 2022'!E642</f>
        <v>1715295</v>
      </c>
      <c r="F19" s="114">
        <f t="shared" si="0"/>
        <v>79</v>
      </c>
    </row>
    <row r="20" spans="1:7" ht="20.100000000000001" customHeight="1" x14ac:dyDescent="0.35">
      <c r="A20" s="131" t="s">
        <v>891</v>
      </c>
      <c r="B20" s="132">
        <f>SUM(B8:B19)</f>
        <v>163</v>
      </c>
      <c r="C20" s="132">
        <f>SUM(C8:C19)</f>
        <v>132</v>
      </c>
      <c r="D20" s="132">
        <f>SUM(D8:D19)</f>
        <v>56</v>
      </c>
      <c r="E20" s="133">
        <f>SUM(E8:E19)</f>
        <v>6809899</v>
      </c>
      <c r="F20" s="132">
        <f>SUM(F8:F19)</f>
        <v>351</v>
      </c>
    </row>
    <row r="21" spans="1:7" ht="20.100000000000001" customHeight="1" x14ac:dyDescent="0.35">
      <c r="A21" s="136" t="s">
        <v>872</v>
      </c>
      <c r="B21" s="137">
        <f>'Leden 2023'!E759</f>
        <v>43</v>
      </c>
      <c r="C21" s="137">
        <f>'Leden 2023'!E760</f>
        <v>37</v>
      </c>
      <c r="D21" s="137">
        <f>'Leden 2023'!E761</f>
        <v>14</v>
      </c>
      <c r="E21" s="138">
        <f>'Leden 2023'!E762</f>
        <v>1895250</v>
      </c>
      <c r="F21" s="139">
        <f>SUM(B21:D21)</f>
        <v>94</v>
      </c>
    </row>
    <row r="22" spans="1:7" ht="20.100000000000001" customHeight="1" x14ac:dyDescent="0.35">
      <c r="A22" s="136" t="s">
        <v>873</v>
      </c>
      <c r="B22" s="137">
        <f>'Únor 2023'!E304</f>
        <v>29</v>
      </c>
      <c r="C22" s="137">
        <f>'Únor 2023'!E305</f>
        <v>4</v>
      </c>
      <c r="D22" s="137">
        <f>'Únor 2023'!E306</f>
        <v>4</v>
      </c>
      <c r="E22" s="138">
        <f>'Únor 2023'!E307</f>
        <v>1137636</v>
      </c>
      <c r="F22" s="139">
        <f>SUM(B22:D22)</f>
        <v>37</v>
      </c>
    </row>
    <row r="23" spans="1:7" ht="20.100000000000001" customHeight="1" x14ac:dyDescent="0.35">
      <c r="A23" s="136" t="s">
        <v>874</v>
      </c>
      <c r="B23" s="137">
        <f>'Březen 2023'!E423</f>
        <v>33</v>
      </c>
      <c r="C23" s="137">
        <f>'Březen 2023'!E424</f>
        <v>15</v>
      </c>
      <c r="D23" s="137">
        <f>'Březen 2023'!E425</f>
        <v>4</v>
      </c>
      <c r="E23" s="138">
        <f>'Březen 2023'!E426</f>
        <v>1214767</v>
      </c>
      <c r="F23" s="139">
        <f>SUM(B23:D23)</f>
        <v>52</v>
      </c>
    </row>
    <row r="24" spans="1:7" ht="20.100000000000001" customHeight="1" x14ac:dyDescent="0.35">
      <c r="A24" s="136" t="s">
        <v>875</v>
      </c>
      <c r="B24" s="137">
        <f>'Duben 2023'!E320</f>
        <v>22</v>
      </c>
      <c r="C24" s="137">
        <f>'Duben 2023'!E321</f>
        <v>14</v>
      </c>
      <c r="D24" s="137">
        <f>'Duben 2023'!E322</f>
        <v>3</v>
      </c>
      <c r="E24" s="138">
        <f>'Duben 2023'!E323</f>
        <v>847823</v>
      </c>
      <c r="F24" s="139">
        <f>SUM(B24:D24)</f>
        <v>39</v>
      </c>
    </row>
    <row r="25" spans="1:7" ht="20.100000000000001" customHeight="1" x14ac:dyDescent="0.35">
      <c r="A25" s="136" t="s">
        <v>876</v>
      </c>
      <c r="B25" s="137">
        <f>'Květen 2023'!E216</f>
        <v>13</v>
      </c>
      <c r="C25" s="137">
        <f>'Květen 2023'!E217</f>
        <v>8</v>
      </c>
      <c r="D25" s="137">
        <f>'Květen 2023'!E218</f>
        <v>5</v>
      </c>
      <c r="E25" s="138">
        <f>'Květen 2023'!E219</f>
        <v>570906</v>
      </c>
      <c r="F25" s="139">
        <f>SUM(B25:D25)</f>
        <v>26</v>
      </c>
    </row>
    <row r="26" spans="1:7" ht="20.100000000000001" customHeight="1" x14ac:dyDescent="0.35">
      <c r="A26" s="136" t="s">
        <v>877</v>
      </c>
      <c r="B26" s="137">
        <f>'Červen 2023'!E320</f>
        <v>21</v>
      </c>
      <c r="C26" s="137">
        <f>'Červen 2023'!E321</f>
        <v>14</v>
      </c>
      <c r="D26" s="137">
        <f>'Červen 2023'!E322</f>
        <v>4</v>
      </c>
      <c r="E26" s="138">
        <f>'Červen 2023'!E323</f>
        <v>805810</v>
      </c>
      <c r="F26" s="139">
        <f>'Červen 2023'!E319</f>
        <v>39</v>
      </c>
    </row>
    <row r="27" spans="1:7" ht="20.100000000000001" customHeight="1" x14ac:dyDescent="0.35">
      <c r="A27" s="136" t="s">
        <v>878</v>
      </c>
      <c r="B27" s="137">
        <f>'Červenec 2023'!E376</f>
        <v>18</v>
      </c>
      <c r="C27" s="137">
        <f>'Červenec 2023'!E377</f>
        <v>21</v>
      </c>
      <c r="D27" s="137">
        <f>'Červenec 2023'!E378</f>
        <v>7</v>
      </c>
      <c r="E27" s="138">
        <f>'Červenec 2023'!E379</f>
        <v>711131</v>
      </c>
      <c r="F27" s="139">
        <f>'Červenec 2023'!E375</f>
        <v>46</v>
      </c>
    </row>
    <row r="28" spans="1:7" ht="20.100000000000001" customHeight="1" x14ac:dyDescent="0.35">
      <c r="A28" s="136" t="s">
        <v>879</v>
      </c>
      <c r="B28" s="137"/>
      <c r="C28" s="137"/>
      <c r="D28" s="137"/>
      <c r="E28" s="137"/>
      <c r="F28" s="139"/>
    </row>
    <row r="29" spans="1:7" ht="20.100000000000001" customHeight="1" x14ac:dyDescent="0.35">
      <c r="A29" s="136" t="s">
        <v>880</v>
      </c>
      <c r="B29" s="137"/>
      <c r="C29" s="137"/>
      <c r="D29" s="137"/>
      <c r="E29" s="137"/>
      <c r="F29" s="139"/>
    </row>
    <row r="30" spans="1:7" ht="20.100000000000001" customHeight="1" x14ac:dyDescent="0.35">
      <c r="A30" s="136" t="s">
        <v>881</v>
      </c>
      <c r="B30" s="137"/>
      <c r="C30" s="137"/>
      <c r="D30" s="137"/>
      <c r="E30" s="137"/>
      <c r="F30" s="139"/>
    </row>
    <row r="31" spans="1:7" ht="20.100000000000001" customHeight="1" x14ac:dyDescent="0.35">
      <c r="A31" s="136" t="s">
        <v>882</v>
      </c>
      <c r="B31" s="137"/>
      <c r="C31" s="137"/>
      <c r="D31" s="137"/>
      <c r="E31" s="137"/>
      <c r="F31" s="139"/>
    </row>
    <row r="32" spans="1:7" ht="21" x14ac:dyDescent="0.35">
      <c r="A32" s="136" t="s">
        <v>883</v>
      </c>
      <c r="B32" s="137"/>
      <c r="C32" s="137"/>
      <c r="D32" s="137"/>
      <c r="E32" s="137"/>
      <c r="F32" s="139"/>
    </row>
    <row r="33" spans="1:11" ht="21" x14ac:dyDescent="0.35">
      <c r="A33" s="131" t="s">
        <v>1129</v>
      </c>
      <c r="B33" s="132">
        <f>SUM(B21:B32)</f>
        <v>179</v>
      </c>
      <c r="C33" s="132">
        <f>SUM(C21:C32)</f>
        <v>113</v>
      </c>
      <c r="D33" s="132">
        <f>SUM(D21:D32)</f>
        <v>41</v>
      </c>
      <c r="E33" s="133">
        <f>SUM(E21:E32)</f>
        <v>7183323</v>
      </c>
      <c r="F33" s="132">
        <f>SUM(F21:F32)</f>
        <v>333</v>
      </c>
    </row>
    <row r="34" spans="1:11" ht="21" x14ac:dyDescent="0.35">
      <c r="A34" s="115"/>
      <c r="B34" s="98"/>
      <c r="C34" s="98"/>
      <c r="D34" s="98"/>
      <c r="E34" s="98"/>
      <c r="F34" s="116"/>
    </row>
    <row r="35" spans="1:11" ht="21" x14ac:dyDescent="0.35">
      <c r="A35" s="117" t="s">
        <v>885</v>
      </c>
      <c r="B35" s="118">
        <f t="shared" ref="B35:E35" si="1">SUM(B4:B6)+ SUM(B8:B19)+ SUM(B22:B33)</f>
        <v>514</v>
      </c>
      <c r="C35" s="118">
        <f t="shared" si="1"/>
        <v>381</v>
      </c>
      <c r="D35" s="118">
        <f t="shared" si="1"/>
        <v>141</v>
      </c>
      <c r="E35" s="130">
        <f t="shared" si="1"/>
        <v>20949598</v>
      </c>
      <c r="F35" s="118">
        <f>SUM(F4:F6)+ SUM(F8:F19)+ SUM(F22:F33)</f>
        <v>1036</v>
      </c>
    </row>
    <row r="36" spans="1:11" ht="21.75" thickBot="1" x14ac:dyDescent="0.4">
      <c r="A36" s="119" t="s">
        <v>886</v>
      </c>
      <c r="B36" s="120">
        <f>AVERAGE(B35*F36)/F35</f>
        <v>0.49613899613899615</v>
      </c>
      <c r="C36" s="120">
        <f>AVERAGE(C35*F36)/F35</f>
        <v>0.36776061776061775</v>
      </c>
      <c r="D36" s="120">
        <f>AVERAGE(D35*F36)/F35</f>
        <v>0.13610038610038611</v>
      </c>
      <c r="E36" s="121"/>
      <c r="F36" s="122">
        <v>1</v>
      </c>
    </row>
    <row r="40" spans="1:11" x14ac:dyDescent="0.3">
      <c r="K40" s="75"/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pane ySplit="3" topLeftCell="A4" activePane="bottomLeft" state="frozen"/>
      <selection pane="bottomLeft" activeCell="F13" sqref="F13"/>
    </sheetView>
  </sheetViews>
  <sheetFormatPr defaultRowHeight="15" x14ac:dyDescent="0.25"/>
  <cols>
    <col min="1" max="1" width="32.5703125" customWidth="1"/>
    <col min="2" max="4" width="15.7109375" customWidth="1"/>
    <col min="5" max="5" width="22.85546875" customWidth="1"/>
    <col min="6" max="6" width="28.42578125" bestFit="1" customWidth="1"/>
    <col min="7" max="7" width="31.7109375" customWidth="1"/>
  </cols>
  <sheetData>
    <row r="1" spans="1:7" s="141" customFormat="1" ht="21.95" customHeight="1" thickTop="1" x14ac:dyDescent="0.4">
      <c r="A1" s="156" t="s">
        <v>889</v>
      </c>
      <c r="B1" s="157"/>
      <c r="C1" s="157"/>
      <c r="D1" s="157"/>
      <c r="E1" s="157"/>
      <c r="F1" s="157"/>
      <c r="G1" s="158"/>
    </row>
    <row r="2" spans="1:7" x14ac:dyDescent="0.25">
      <c r="A2" s="148"/>
      <c r="G2" s="155"/>
    </row>
    <row r="3" spans="1:7" ht="24" thickBot="1" x14ac:dyDescent="0.4">
      <c r="A3" s="149" t="s">
        <v>9</v>
      </c>
      <c r="B3" s="143" t="s">
        <v>32</v>
      </c>
      <c r="C3" s="143" t="s">
        <v>43</v>
      </c>
      <c r="D3" s="143" t="s">
        <v>38</v>
      </c>
      <c r="E3" s="143" t="s">
        <v>888</v>
      </c>
      <c r="F3" s="143" t="s">
        <v>1266</v>
      </c>
      <c r="G3" s="154" t="e">
        <f ca="1">_xlfn.XLOOKUP((MAX(E:E)),E:E,A:A)</f>
        <v>#NAME?</v>
      </c>
    </row>
    <row r="4" spans="1:7" ht="24" thickTop="1" x14ac:dyDescent="0.35">
      <c r="A4" s="150"/>
      <c r="B4" s="142"/>
      <c r="C4" s="142"/>
      <c r="D4" s="142"/>
      <c r="E4" s="142"/>
      <c r="F4" s="142" t="s">
        <v>1267</v>
      </c>
      <c r="G4" s="144" t="e">
        <f ca="1">_xlfn.XLOOKUP(G3,A:A,B:B)</f>
        <v>#NAME?</v>
      </c>
    </row>
    <row r="5" spans="1:7" ht="23.25" x14ac:dyDescent="0.35">
      <c r="A5" s="151" t="s">
        <v>144</v>
      </c>
      <c r="B5" s="161">
        <f>COUNTIFS('Říjen 2021'!H:H,A5,'Říjen 2021'!F:F,$B$3)+COUNTIFS('Listopad 2021'!H:H,A5,'Listopad 2021'!F:F,$B$3)+COUNTIFS('Prosinec 2021'!H:H,A5,'Prosinec 2021'!F:F,$B$3)+COUNTIFS('Leden 2022'!H:H,A5,'Leden 2022'!F:F,$B$3)+COUNTIFS('Únor 2022'!H:H,A5,'Únor 2022'!F:F,$B$3)+COUNTIFS('Březen 2022'!H:H,A5,'Březen 2022'!F:F,$B$3)+COUNTIFS('Duben 2022'!H:H,A5,'Duben 2022'!F:F,$B$3)+COUNTIFS('Květen 2022'!H:H,A5,'Květen 2022'!F:F,$B$3)+COUNTIFS('Červen 2022'!H:H,A5,'Červen 2022'!F:F,$B$3)+COUNTIFS('Červenec 2022'!H:H,A5,'Červenec 2022'!F:F,$B$3)+COUNTIFS('Srpen 2022'!H:H,A5,'Srpen 2022'!F:F,$B$3)+COUNTIFS('Září 2022'!H:H,A5,'Září 2022'!F:F,$B$3)+COUNTIFS('Říjen 2022'!H:H,A5,'Říjen 2022'!F:F,$B$3)+COUNTIFS('Listopad 2022'!H:H,A5,'Listopad 2022'!F:F,$B$3)+COUNTIFS('Prosinec 2022'!H:H,A5,'Prosinec 2022'!F:F,$B$3)+COUNTIFS('Leden 2023'!H:H,A5,'Leden 2023'!F:F,$B$3)+COUNTIFS('Únor 2023'!H:H,A5,'Únor 2023'!F:F,$B$3)+COUNTIFS('Březen 2023'!H:H,A5,'Březen 2023'!F:F,$B$3)</f>
        <v>28</v>
      </c>
      <c r="C5" s="161">
        <f>COUNTIFS('Říjen 2021'!H:H,A5,'Říjen 2021'!F:F,$C$3)+COUNTIFS('Listopad 2021'!H:H,A5,'Listopad 2021'!F:F,$C$3)+COUNTIFS('Prosinec 2021'!H:H,A5,'Prosinec 2021'!F:F,$C$3)+COUNTIFS('Leden 2022'!H:H,A5,'Leden 2022'!F:F,$C$3)+COUNTIFS('Únor 2022'!H:H,A5,'Únor 2022'!F:F,$C$3)+COUNTIFS('Březen 2022'!H:H,A5,'Březen 2022'!F:F,$C$3)+COUNTIFS('Duben 2022'!H:H,A5,'Duben 2022'!F:F,$C$3)+COUNTIFS('Květen 2022'!H:H,A5,'Květen 2022'!F:F,$C$3)+COUNTIFS('Červen 2022'!H:H,A5,'Červen 2022'!F:F,$C$3)+COUNTIFS('Červenec 2022'!H:H,A5,'Červenec 2022'!F:F,$C$3)+COUNTIFS('Srpen 2022'!H:H,A5,'Srpen 2022'!F:F,$C$3)+COUNTIFS('Září 2022'!H:H,A5,'Září 2022'!F:F,$C$3)+COUNTIFS('Říjen 2022'!H:H,A5,'Říjen 2022'!F:F,$C$3)+COUNTIFS('Listopad 2022'!H:H,A5,'Listopad 2022'!F:F,$C$3)+COUNTIFS('Prosinec 2022'!H:H,A5,'Prosinec 2022'!F:F,$C$3)+COUNTIFS('Leden 2023'!H:H,A5,'Leden 2023'!F:F,$C$3)+COUNTIFS('Únor 2023'!H:H,A5,'Únor 2023'!F:F,$C$3)+COUNTIFS('Březen 2023'!H:H,A5,'Březen 2023'!F:F,$C$3)</f>
        <v>20</v>
      </c>
      <c r="D5" s="161">
        <f>COUNTIFS('Říjen 2021'!H:H,A5,'Říjen 2021'!F:F,$D$3)+COUNTIFS('Listopad 2021'!H:H,A5,'Listopad 2021'!F:F,$D$3)+COUNTIFS('Prosinec 2021'!H:H,A5,'Prosinec 2021'!F:F,$D$3)+COUNTIFS('Leden 2022'!H:H,A5,'Leden 2022'!F:F,$D$3)+COUNTIFS('Únor 2022'!H:H,A5,'Únor 2022'!F:F,$D$3)+COUNTIFS('Březen 2022'!H:H,A5,'Březen 2022'!F:F,$D$3)+COUNTIFS('Duben 2022'!H:H,A5,'Duben 2022'!F:F,$D$3)+COUNTIFS('Květen 2022'!H:H,A5,'Květen 2022'!F:F,$D$3)+COUNTIFS('Červen 2022'!H:H,A5,'Červen 2022'!F:F,$D$3)+COUNTIFS('Červenec 2022'!H:H,A5,'Červenec 2022'!F:F,$D$3)+COUNTIFS('Srpen 2022'!H:H,A5,'Srpen 2022'!F:F,$D$3)+COUNTIFS('Září 2022'!H:H,A5,'Září 2022'!F:F,$D$3)+COUNTIFS('Říjen 2022'!H:H,A5,'Říjen 2022'!F:F,$D$3)+COUNTIFS('Listopad 2022'!H:H,A5,'Listopad 2022'!F:F,$D$3)+COUNTIFS('Prosinec 2022'!H:H,A5,'Prosinec 2022'!F:F,$D$3)+COUNTIFS('Leden 2023'!H:H,A5,'Leden 2023'!F:F,$D$3)+COUNTIFS('Únor 2023'!H:H,A5,'Únor 2023'!F:F,$D$3)+COUNTIFS('Březen 2023'!H:H,A5,'Březen 2023'!F:F,$D$3)</f>
        <v>0</v>
      </c>
      <c r="E5" s="161">
        <f>COUNTIF('Říjen 2021'!H:H,A5)+COUNTIF('Listopad 2021'!H:H,A5)+COUNTIF('Prosinec 2021'!H:H,A5)+COUNTIF('Leden 2022'!H:H,A5)+COUNTIF('Únor 2022'!H:H,A5)+COUNTIF('Březen 2022'!H:H,A5)+COUNTIF('Duben 2022'!H:H,A5)+COUNTIF('Květen 2022'!H:H,A5)+COUNTIF('Červen 2022'!H:H,A5)+COUNTIF('Červenec 2022'!H:H,A5)+COUNTIF('Srpen 2022'!H:H,A5)+COUNTIF('Září 2022'!H:H,A5)+COUNTIF('Říjen 2022'!H:H,A5)+COUNTIF('Listopad 2022'!H:H,A5)+COUNTIF('Prosinec 2022'!H:H,A5)+COUNTIF('Leden 2023'!H:H,A5)+COUNTIF('Únor 2023'!H:H,A5)+COUNTIF('Březen 2023'!H:H,A5)</f>
        <v>48</v>
      </c>
      <c r="F5" s="129" t="s">
        <v>840</v>
      </c>
      <c r="G5" s="145" t="e">
        <f ca="1">_xlfn.XLOOKUP(G3,A:A,C:C)</f>
        <v>#NAME?</v>
      </c>
    </row>
    <row r="6" spans="1:7" ht="24" thickBot="1" x14ac:dyDescent="0.4">
      <c r="A6" s="151" t="s">
        <v>142</v>
      </c>
      <c r="B6" s="161">
        <f>COUNTIFS('Říjen 2021'!H:H,A6,'Říjen 2021'!F:F,$B$3)+COUNTIFS('Listopad 2021'!H:H,A6,'Listopad 2021'!F:F,$B$3)+COUNTIFS('Prosinec 2021'!H:H,A6,'Prosinec 2021'!F:F,$B$3)+COUNTIFS('Leden 2022'!H:H,A6,'Leden 2022'!F:F,$B$3)+COUNTIFS('Únor 2022'!H:H,A6,'Únor 2022'!F:F,$B$3)+COUNTIFS('Březen 2022'!H:H,A6,'Březen 2022'!F:F,$B$3)+COUNTIFS('Duben 2022'!H:H,A6,'Duben 2022'!F:F,$B$3)+COUNTIFS('Květen 2022'!H:H,A6,'Květen 2022'!F:F,$B$3)+COUNTIFS('Červen 2022'!H:H,A6,'Červen 2022'!F:F,$B$3)+COUNTIFS('Červenec 2022'!H:H,A6,'Červenec 2022'!F:F,$B$3)+COUNTIFS('Srpen 2022'!H:H,A6,'Srpen 2022'!F:F,$B$3)+COUNTIFS('Září 2022'!H:H,A6,'Září 2022'!F:F,$B$3)+COUNTIFS('Říjen 2022'!H:H,A6,'Říjen 2022'!F:F,$B$3)+COUNTIFS('Listopad 2022'!H:H,A6,'Listopad 2022'!F:F,$B$3)+COUNTIFS('Prosinec 2022'!H:H,A6,'Prosinec 2022'!F:F,$B$3)+COUNTIFS('Leden 2023'!H:H,A6,'Leden 2023'!F:F,$B$3)+COUNTIFS('Únor 2023'!H:H,A6,'Únor 2023'!F:F,$B$3)+COUNTIFS('Březen 2023'!H:H,A6,'Březen 2023'!F:F,$B$3)</f>
        <v>28</v>
      </c>
      <c r="C6" s="161">
        <f>COUNTIFS('Říjen 2021'!H:H,A6,'Říjen 2021'!F:F,$C$3)+COUNTIFS('Listopad 2021'!H:H,A6,'Listopad 2021'!F:F,$C$3)+COUNTIFS('Prosinec 2021'!H:H,A6,'Prosinec 2021'!F:F,$C$3)+COUNTIFS('Leden 2022'!H:H,A6,'Leden 2022'!F:F,$C$3)+COUNTIFS('Únor 2022'!H:H,A6,'Únor 2022'!F:F,$C$3)+COUNTIFS('Březen 2022'!H:H,A6,'Březen 2022'!F:F,$C$3)+COUNTIFS('Duben 2022'!H:H,A6,'Duben 2022'!F:F,$C$3)+COUNTIFS('Květen 2022'!H:H,A6,'Květen 2022'!F:F,$C$3)+COUNTIFS('Červen 2022'!H:H,A6,'Červen 2022'!F:F,$C$3)+COUNTIFS('Červenec 2022'!H:H,A6,'Červenec 2022'!F:F,$C$3)+COUNTIFS('Srpen 2022'!H:H,A6,'Srpen 2022'!F:F,$C$3)+COUNTIFS('Září 2022'!H:H,A6,'Září 2022'!F:F,$C$3)+COUNTIFS('Říjen 2022'!H:H,A6,'Říjen 2022'!F:F,$C$3)+COUNTIFS('Listopad 2022'!H:H,A6,'Listopad 2022'!F:F,$C$3)+COUNTIFS('Prosinec 2022'!H:H,A6,'Prosinec 2022'!F:F,$C$3)+COUNTIFS('Leden 2023'!H:H,A6,'Leden 2023'!F:F,$C$3)+COUNTIFS('Únor 2023'!H:H,A6,'Únor 2023'!F:F,$C$3)+COUNTIFS('Březen 2023'!H:H,A6,'Březen 2023'!F:F,$C$3)</f>
        <v>23</v>
      </c>
      <c r="D6" s="161">
        <f>COUNTIFS('Říjen 2021'!H:H,A6,'Říjen 2021'!F:F,$D$3)+COUNTIFS('Listopad 2021'!H:H,A6,'Listopad 2021'!F:F,$D$3)+COUNTIFS('Prosinec 2021'!H:H,A6,'Prosinec 2021'!F:F,$D$3)+COUNTIFS('Leden 2022'!H:H,A6,'Leden 2022'!F:F,$D$3)+COUNTIFS('Únor 2022'!H:H,A6,'Únor 2022'!F:F,$D$3)+COUNTIFS('Březen 2022'!H:H,A6,'Březen 2022'!F:F,$D$3)+COUNTIFS('Duben 2022'!H:H,A6,'Duben 2022'!F:F,$D$3)+COUNTIFS('Květen 2022'!H:H,A6,'Květen 2022'!F:F,$D$3)+COUNTIFS('Červen 2022'!H:H,A6,'Červen 2022'!F:F,$D$3)+COUNTIFS('Červenec 2022'!H:H,A6,'Červenec 2022'!F:F,$D$3)+COUNTIFS('Srpen 2022'!H:H,A6,'Srpen 2022'!F:F,$D$3)+COUNTIFS('Září 2022'!H:H,A6,'Září 2022'!F:F,$D$3)+COUNTIFS('Říjen 2022'!H:H,A6,'Říjen 2022'!F:F,$D$3)+COUNTIFS('Listopad 2022'!H:H,A6,'Listopad 2022'!F:F,$D$3)+COUNTIFS('Prosinec 2022'!H:H,A6,'Prosinec 2022'!F:F,$D$3)+COUNTIFS('Leden 2023'!H:H,A6,'Leden 2023'!F:F,$D$3)+COUNTIFS('Únor 2023'!H:H,A6,'Únor 2023'!F:F,$D$3)+COUNTIFS('Březen 2023'!H:H,A6,'Březen 2023'!F:F,$D$3)</f>
        <v>0</v>
      </c>
      <c r="E6" s="161">
        <f>COUNTIF('Říjen 2021'!H:H,A6)+COUNTIF('Listopad 2021'!H:H,A6)+COUNTIF('Prosinec 2021'!H:H,A6)+COUNTIF('Leden 2022'!H:H,A6)+COUNTIF('Únor 2022'!H:H,A6)+COUNTIF('Březen 2022'!H:H,A6)+COUNTIF('Duben 2022'!H:H,A6)+COUNTIF('Květen 2022'!H:H,A6)+COUNTIF('Červen 2022'!H:H,A6)+COUNTIF('Červenec 2022'!H:H,A6)+COUNTIF('Srpen 2022'!H:H,A6)+COUNTIF('Září 2022'!H:H,A6)+COUNTIF('Říjen 2022'!H:H,A6)+COUNTIF('Listopad 2022'!H:H,A6)+COUNTIF('Prosinec 2022'!H:H,A6)+COUNTIF('Leden 2023'!H:H,A6)+COUNTIF('Únor 2023'!H:H,A6)+COUNTIF('Březen 2023'!H:H,A6)</f>
        <v>51</v>
      </c>
      <c r="F6" s="146" t="s">
        <v>38</v>
      </c>
      <c r="G6" s="147" t="e">
        <f ca="1">_xlfn.XLOOKUP(G3,A:A,D:D)</f>
        <v>#NAME?</v>
      </c>
    </row>
    <row r="7" spans="1:7" ht="24" thickTop="1" x14ac:dyDescent="0.35">
      <c r="A7" s="152" t="s">
        <v>63</v>
      </c>
      <c r="B7" s="163">
        <f>COUNTIFS('Říjen 2021'!H:H,A7,'Říjen 2021'!F:F,$B$3)+COUNTIFS('Listopad 2021'!H:H,A7,'Listopad 2021'!F:F,$B$3)+COUNTIFS('Prosinec 2021'!H:H,A7,'Prosinec 2021'!F:F,$B$3)+COUNTIFS('Leden 2022'!H:H,A7,'Leden 2022'!F:F,$B$3)+COUNTIFS('Únor 2022'!H:H,A7,'Únor 2022'!F:F,$B$3)+COUNTIFS('Březen 2022'!H:H,A7,'Březen 2022'!F:F,$B$3)+COUNTIFS('Duben 2022'!H:H,A7,'Duben 2022'!F:F,$B$3)+COUNTIFS('Květen 2022'!H:H,A7,'Květen 2022'!F:F,$B$3)+COUNTIFS('Červen 2022'!H:H,A7,'Červen 2022'!F:F,$B$3)+COUNTIFS('Červenec 2022'!H:H,A7,'Červenec 2022'!F:F,$B$3)+COUNTIFS('Srpen 2022'!H:H,A7,'Srpen 2022'!F:F,$B$3)+COUNTIFS('Září 2022'!H:H,A7,'Září 2022'!F:F,$B$3)+COUNTIFS('Říjen 2022'!H:H,A7,'Říjen 2022'!F:F,$B$3)+COUNTIFS('Listopad 2022'!H:H,A7,'Listopad 2022'!F:F,$B$3)+COUNTIFS('Prosinec 2022'!H:H,A7,'Prosinec 2022'!F:F,$B$3)+COUNTIFS('Leden 2023'!H:H,A7,'Leden 2023'!F:F,$B$3)+COUNTIFS('Únor 2023'!H:H,A7,'Únor 2023'!F:F,$B$3)+COUNTIFS('Březen 2023'!H:H,A7,'Březen 2023'!F:F,$B$3)</f>
        <v>68</v>
      </c>
      <c r="C7" s="163">
        <f>COUNTIFS('Říjen 2021'!H:H,A7,'Říjen 2021'!F:F,$C$3)+COUNTIFS('Listopad 2021'!H:H,A7,'Listopad 2021'!F:F,$C$3)+COUNTIFS('Prosinec 2021'!H:H,A7,'Prosinec 2021'!F:F,$C$3)+COUNTIFS('Leden 2022'!H:H,A7,'Leden 2022'!F:F,$C$3)+COUNTIFS('Únor 2022'!H:H,A7,'Únor 2022'!F:F,$C$3)+COUNTIFS('Březen 2022'!H:H,A7,'Březen 2022'!F:F,$C$3)+COUNTIFS('Duben 2022'!H:H,A7,'Duben 2022'!F:F,$C$3)+COUNTIFS('Květen 2022'!H:H,A7,'Květen 2022'!F:F,$C$3)+COUNTIFS('Červen 2022'!H:H,A7,'Červen 2022'!F:F,$C$3)+COUNTIFS('Červenec 2022'!H:H,A7,'Červenec 2022'!F:F,$C$3)+COUNTIFS('Srpen 2022'!H:H,A7,'Srpen 2022'!F:F,$C$3)+COUNTIFS('Září 2022'!H:H,A7,'Září 2022'!F:F,$C$3)+COUNTIFS('Říjen 2022'!H:H,A7,'Říjen 2022'!F:F,$C$3)+COUNTIFS('Listopad 2022'!H:H,A7,'Listopad 2022'!F:F,$C$3)+COUNTIFS('Prosinec 2022'!H:H,A7,'Prosinec 2022'!F:F,$C$3)+COUNTIFS('Leden 2023'!H:H,A7,'Leden 2023'!F:F,$C$3)+COUNTIFS('Únor 2023'!H:H,A7,'Únor 2023'!F:F,$C$3)+COUNTIFS('Březen 2023'!H:H,A7,'Březen 2023'!F:F,$C$3)</f>
        <v>62</v>
      </c>
      <c r="D7" s="163">
        <f>COUNTIFS('Říjen 2021'!H:H,A7,'Říjen 2021'!F:F,$D$3)+COUNTIFS('Listopad 2021'!H:H,A7,'Listopad 2021'!F:F,$D$3)+COUNTIFS('Prosinec 2021'!H:H,A7,'Prosinec 2021'!F:F,$D$3)+COUNTIFS('Leden 2022'!H:H,A7,'Leden 2022'!F:F,$D$3)+COUNTIFS('Únor 2022'!H:H,A7,'Únor 2022'!F:F,$D$3)+COUNTIFS('Březen 2022'!H:H,A7,'Březen 2022'!F:F,$D$3)+COUNTIFS('Duben 2022'!H:H,A7,'Duben 2022'!F:F,$D$3)+COUNTIFS('Květen 2022'!H:H,A7,'Květen 2022'!F:F,$D$3)+COUNTIFS('Červen 2022'!H:H,A7,'Červen 2022'!F:F,$D$3)+COUNTIFS('Červenec 2022'!H:H,A7,'Červenec 2022'!F:F,$D$3)+COUNTIFS('Srpen 2022'!H:H,A7,'Srpen 2022'!F:F,$D$3)+COUNTIFS('Září 2022'!H:H,A7,'Září 2022'!F:F,$D$3)+COUNTIFS('Říjen 2022'!H:H,A7,'Říjen 2022'!F:F,$D$3)+COUNTIFS('Listopad 2022'!H:H,A7,'Listopad 2022'!F:F,$D$3)+COUNTIFS('Prosinec 2022'!H:H,A7,'Prosinec 2022'!F:F,$D$3)+COUNTIFS('Leden 2023'!H:H,A7,'Leden 2023'!F:F,$D$3)+COUNTIFS('Únor 2023'!H:H,A7,'Únor 2023'!F:F,$D$3)+COUNTIFS('Březen 2023'!H:H,A7,'Březen 2023'!F:F,$D$3)</f>
        <v>0</v>
      </c>
      <c r="E7" s="162">
        <f>COUNTIF('Říjen 2021'!H:H,A7)+COUNTIF('Listopad 2021'!H:H,A7)+COUNTIF('Prosinec 2021'!H:H,A7)+COUNTIF('Leden 2022'!H:H,A7)+COUNTIF('Únor 2022'!H:H,A7)+COUNTIF('Březen 2022'!H:H,A7)+COUNTIF('Duben 2022'!H:H,A7)+COUNTIF('Květen 2022'!H:H,A7)+COUNTIF('Červen 2022'!H:H,A7)+COUNTIF('Červenec 2022'!H:H,A7)+COUNTIF('Srpen 2022'!H:H,A7)+COUNTIF('Září 2022'!H:H,A7)+COUNTIF('Říjen 2022'!H:H,A7)+COUNTIF('Listopad 2022'!H:H,A7)+COUNTIF('Prosinec 2022'!H:H,A7)+COUNTIF('Leden 2023'!H:H,A7)+COUNTIF('Únor 2023'!H:H,A7)+COUNTIF('Březen 2023'!H:H,A7)</f>
        <v>130</v>
      </c>
    </row>
    <row r="8" spans="1:7" ht="23.25" customHeight="1" x14ac:dyDescent="0.35">
      <c r="A8" s="152" t="s">
        <v>56</v>
      </c>
      <c r="B8" s="163">
        <f>COUNTIFS('Říjen 2021'!H:H,A8,'Říjen 2021'!F:F,$B$3)+COUNTIFS('Listopad 2021'!H:H,A8,'Listopad 2021'!F:F,$B$3)+COUNTIFS('Prosinec 2021'!H:H,A8,'Prosinec 2021'!F:F,$B$3)+COUNTIFS('Leden 2022'!H:H,A8,'Leden 2022'!F:F,$B$3)+COUNTIFS('Únor 2022'!H:H,A8,'Únor 2022'!F:F,$B$3)+COUNTIFS('Březen 2022'!H:H,A8,'Březen 2022'!F:F,$B$3)+COUNTIFS('Duben 2022'!H:H,A8,'Duben 2022'!F:F,$B$3)+COUNTIFS('Květen 2022'!H:H,A8,'Květen 2022'!F:F,$B$3)+COUNTIFS('Červen 2022'!H:H,A8,'Červen 2022'!F:F,$B$3)+COUNTIFS('Červenec 2022'!H:H,A8,'Červenec 2022'!F:F,$B$3)+COUNTIFS('Srpen 2022'!H:H,A8,'Srpen 2022'!F:F,$B$3)+COUNTIFS('Září 2022'!H:H,A8,'Září 2022'!F:F,$B$3)+COUNTIFS('Říjen 2022'!H:H,A8,'Říjen 2022'!F:F,$B$3)+COUNTIFS('Listopad 2022'!H:H,A8,'Listopad 2022'!F:F,$B$3)+COUNTIFS('Prosinec 2022'!H:H,A8,'Prosinec 2022'!F:F,$B$3)+COUNTIFS('Leden 2023'!H:H,A8,'Leden 2023'!F:F,$B$3)+COUNTIFS('Únor 2023'!H:H,A8,'Únor 2023'!F:F,$B$3)+COUNTIFS('Březen 2023'!H:H,A8,'Březen 2023'!F:F,$B$3)</f>
        <v>69</v>
      </c>
      <c r="C8" s="163">
        <f>COUNTIFS('Říjen 2021'!H:H,A8,'Říjen 2021'!F:F,$C$3)+COUNTIFS('Listopad 2021'!H:H,A8,'Listopad 2021'!F:F,$C$3)+COUNTIFS('Prosinec 2021'!H:H,A8,'Prosinec 2021'!F:F,$C$3)+COUNTIFS('Leden 2022'!H:H,A8,'Leden 2022'!F:F,$C$3)+COUNTIFS('Únor 2022'!H:H,A8,'Únor 2022'!F:F,$C$3)+COUNTIFS('Březen 2022'!H:H,A8,'Březen 2022'!F:F,$C$3)+COUNTIFS('Duben 2022'!H:H,A8,'Duben 2022'!F:F,$C$3)+COUNTIFS('Květen 2022'!H:H,A8,'Květen 2022'!F:F,$C$3)+COUNTIFS('Červen 2022'!H:H,A8,'Červen 2022'!F:F,$C$3)+COUNTIFS('Červenec 2022'!H:H,A8,'Červenec 2022'!F:F,$C$3)+COUNTIFS('Srpen 2022'!H:H,A8,'Srpen 2022'!F:F,$C$3)+COUNTIFS('Září 2022'!H:H,A8,'Září 2022'!F:F,$C$3)+COUNTIFS('Říjen 2022'!H:H,A8,'Říjen 2022'!F:F,$C$3)+COUNTIFS('Listopad 2022'!H:H,A8,'Listopad 2022'!F:F,$C$3)+COUNTIFS('Prosinec 2022'!H:H,A8,'Prosinec 2022'!F:F,$C$3)+COUNTIFS('Leden 2023'!H:H,A8,'Leden 2023'!F:F,$C$3)+COUNTIFS('Únor 2023'!H:H,A8,'Únor 2023'!F:F,$C$3)+COUNTIFS('Březen 2023'!H:H,A8,'Březen 2023'!F:F,$C$3)</f>
        <v>63</v>
      </c>
      <c r="D8" s="163">
        <f>COUNTIFS('Říjen 2021'!H:H,A8,'Říjen 2021'!F:F,$D$3)+COUNTIFS('Listopad 2021'!H:H,A8,'Listopad 2021'!F:F,$D$3)+COUNTIFS('Prosinec 2021'!H:H,A8,'Prosinec 2021'!F:F,$D$3)+COUNTIFS('Leden 2022'!H:H,A8,'Leden 2022'!F:F,$D$3)+COUNTIFS('Únor 2022'!H:H,A8,'Únor 2022'!F:F,$D$3)+COUNTIFS('Březen 2022'!H:H,A8,'Březen 2022'!F:F,$D$3)+COUNTIFS('Duben 2022'!H:H,A8,'Duben 2022'!F:F,$D$3)+COUNTIFS('Květen 2022'!H:H,A8,'Květen 2022'!F:F,$D$3)+COUNTIFS('Červen 2022'!H:H,A8,'Červen 2022'!F:F,$D$3)+COUNTIFS('Červenec 2022'!H:H,A8,'Červenec 2022'!F:F,$D$3)+COUNTIFS('Srpen 2022'!H:H,A8,'Srpen 2022'!F:F,$D$3)+COUNTIFS('Září 2022'!H:H,A8,'Září 2022'!F:F,$D$3)+COUNTIFS('Říjen 2022'!H:H,A8,'Říjen 2022'!F:F,$D$3)+COUNTIFS('Listopad 2022'!H:H,A8,'Listopad 2022'!F:F,$D$3)+COUNTIFS('Prosinec 2022'!H:H,A8,'Prosinec 2022'!F:F,$D$3)+COUNTIFS('Leden 2023'!H:H,A8,'Leden 2023'!F:F,$D$3)+COUNTIFS('Únor 2023'!H:H,A8,'Únor 2023'!F:F,$D$3)+COUNTIFS('Březen 2023'!H:H,A8,'Březen 2023'!F:F,$D$3)</f>
        <v>0</v>
      </c>
      <c r="E8" s="162">
        <f>COUNTIF('Říjen 2021'!H:H,A8)+COUNTIF('Listopad 2021'!H:H,A8)+COUNTIF('Prosinec 2021'!H:H,A8)+COUNTIF('Leden 2022'!H:H,A8)+COUNTIF('Únor 2022'!H:H,A8)+COUNTIF('Březen 2022'!H:H,A8)+COUNTIF('Duben 2022'!H:H,A8)+COUNTIF('Květen 2022'!H:H,A8)+COUNTIF('Červen 2022'!H:H,A8)+COUNTIF('Červenec 2022'!H:H,A8)+COUNTIF('Srpen 2022'!H:H,A8)+COUNTIF('Září 2022'!H:H,A8)+COUNTIF('Říjen 2022'!H:H,A8)+COUNTIF('Listopad 2022'!H:H,A8)+COUNTIF('Prosinec 2022'!H:H,A8)+COUNTIF('Leden 2023'!H:H,A8)+COUNTIF('Únor 2023'!H:H,A8)+COUNTIF('Březen 2023'!H:H,A8)</f>
        <v>132</v>
      </c>
    </row>
    <row r="9" spans="1:7" ht="23.25" customHeight="1" x14ac:dyDescent="0.35">
      <c r="A9" s="151" t="s">
        <v>25</v>
      </c>
      <c r="B9" s="161">
        <f>COUNTIFS('Říjen 2021'!H:H,A9,'Říjen 2021'!F:F,$B$3)+COUNTIFS('Listopad 2021'!H:H,A9,'Listopad 2021'!F:F,$B$3)+COUNTIFS('Prosinec 2021'!H:H,A9,'Prosinec 2021'!F:F,$B$3)+COUNTIFS('Leden 2022'!H:H,A9,'Leden 2022'!F:F,$B$3)+COUNTIFS('Únor 2022'!H:H,A9,'Únor 2022'!F:F,$B$3)+COUNTIFS('Březen 2022'!H:H,A9,'Březen 2022'!F:F,$B$3)+COUNTIFS('Duben 2022'!H:H,A9,'Duben 2022'!F:F,$B$3)+COUNTIFS('Květen 2022'!H:H,A9,'Květen 2022'!F:F,$B$3)+COUNTIFS('Červen 2022'!H:H,A9,'Červen 2022'!F:F,$B$3)+COUNTIFS('Červenec 2022'!H:H,A9,'Červenec 2022'!F:F,$B$3)+COUNTIFS('Srpen 2022'!H:H,A9,'Srpen 2022'!F:F,$B$3)+COUNTIFS('Září 2022'!H:H,A9,'Září 2022'!F:F,$B$3)+COUNTIFS('Říjen 2022'!H:H,A9,'Říjen 2022'!F:F,$B$3)+COUNTIFS('Listopad 2022'!H:H,A9,'Listopad 2022'!F:F,$B$3)+COUNTIFS('Prosinec 2022'!H:H,A9,'Prosinec 2022'!F:F,$B$3)+COUNTIFS('Leden 2023'!H:H,A9,'Leden 2023'!F:F,$B$3)+COUNTIFS('Únor 2023'!H:H,A9,'Únor 2023'!F:F,$B$3)+COUNTIFS('Březen 2023'!H:H,A9,'Březen 2023'!F:F,$B$3)</f>
        <v>51</v>
      </c>
      <c r="C9" s="161">
        <f>COUNTIFS('Říjen 2021'!H:H,A9,'Říjen 2021'!F:F,$C$3)+COUNTIFS('Listopad 2021'!H:H,A9,'Listopad 2021'!F:F,$C$3)+COUNTIFS('Prosinec 2021'!H:H,A9,'Prosinec 2021'!F:F,$C$3)+COUNTIFS('Leden 2022'!H:H,A9,'Leden 2022'!F:F,$C$3)+COUNTIFS('Únor 2022'!H:H,A9,'Únor 2022'!F:F,$C$3)+COUNTIFS('Březen 2022'!H:H,A9,'Březen 2022'!F:F,$C$3)+COUNTIFS('Duben 2022'!H:H,A9,'Duben 2022'!F:F,$C$3)+COUNTIFS('Květen 2022'!H:H,A9,'Květen 2022'!F:F,$C$3)+COUNTIFS('Červen 2022'!H:H,A9,'Červen 2022'!F:F,$C$3)+COUNTIFS('Červenec 2022'!H:H,A9,'Červenec 2022'!F:F,$C$3)+COUNTIFS('Srpen 2022'!H:H,A9,'Srpen 2022'!F:F,$C$3)+COUNTIFS('Září 2022'!H:H,A9,'Září 2022'!F:F,$C$3)+COUNTIFS('Říjen 2022'!H:H,A9,'Říjen 2022'!F:F,$C$3)+COUNTIFS('Listopad 2022'!H:H,A9,'Listopad 2022'!F:F,$C$3)+COUNTIFS('Prosinec 2022'!H:H,A9,'Prosinec 2022'!F:F,$C$3)+COUNTIFS('Leden 2023'!H:H,A9,'Leden 2023'!F:F,$C$3)+COUNTIFS('Únor 2023'!H:H,A9,'Únor 2023'!F:F,$C$3)+COUNTIFS('Březen 2023'!H:H,A9,'Březen 2023'!F:F,$C$3)</f>
        <v>42</v>
      </c>
      <c r="D9" s="161">
        <f>COUNTIFS('Říjen 2021'!H:H,A9,'Říjen 2021'!F:F,$D$3)+COUNTIFS('Listopad 2021'!H:H,A9,'Listopad 2021'!F:F,$D$3)+COUNTIFS('Prosinec 2021'!H:H,A9,'Prosinec 2021'!F:F,$D$3)+COUNTIFS('Leden 2022'!H:H,A9,'Leden 2022'!F:F,$D$3)+COUNTIFS('Únor 2022'!H:H,A9,'Únor 2022'!F:F,$D$3)+COUNTIFS('Březen 2022'!H:H,A9,'Březen 2022'!F:F,$D$3)+COUNTIFS('Duben 2022'!H:H,A9,'Duben 2022'!F:F,$D$3)+COUNTIFS('Květen 2022'!H:H,A9,'Květen 2022'!F:F,$D$3)+COUNTIFS('Červen 2022'!H:H,A9,'Červen 2022'!F:F,$D$3)+COUNTIFS('Červenec 2022'!H:H,A9,'Červenec 2022'!F:F,$D$3)+COUNTIFS('Srpen 2022'!H:H,A9,'Srpen 2022'!F:F,$D$3)+COUNTIFS('Září 2022'!H:H,A9,'Září 2022'!F:F,$D$3)+COUNTIFS('Říjen 2022'!H:H,A9,'Říjen 2022'!F:F,$D$3)+COUNTIFS('Listopad 2022'!H:H,A9,'Listopad 2022'!F:F,$D$3)+COUNTIFS('Prosinec 2022'!H:H,A9,'Prosinec 2022'!F:F,$D$3)+COUNTIFS('Leden 2023'!H:H,A9,'Leden 2023'!F:F,$D$3)+COUNTIFS('Únor 2023'!H:H,A9,'Únor 2023'!F:F,$D$3)+COUNTIFS('Březen 2023'!H:H,A9,'Březen 2023'!F:F,$D$3)</f>
        <v>2</v>
      </c>
      <c r="E9" s="161">
        <f>COUNTIF('Říjen 2021'!H:H,A9)+COUNTIF('Listopad 2021'!H:H,A9)+COUNTIF('Prosinec 2021'!H:H,A9)+COUNTIF('Leden 2022'!H:H,A9)+COUNTIF('Únor 2022'!H:H,A9)+COUNTIF('Březen 2022'!H:H,A9)+COUNTIF('Duben 2022'!H:H,A9)+COUNTIF('Květen 2022'!H:H,A9)+COUNTIF('Červen 2022'!H:H,A9)+COUNTIF('Červenec 2022'!H:H,A9)+COUNTIF('Srpen 2022'!H:H,A9)+COUNTIF('Září 2022'!H:H,A9)+COUNTIF('Říjen 2022'!H:H,A9)+COUNTIF('Listopad 2022'!H:H,A9)+COUNTIF('Prosinec 2022'!H:H,A9)+COUNTIF('Leden 2023'!H:H,A9)+COUNTIF('Únor 2023'!H:H,A9)+COUNTIF('Březen 2023'!H:H,A9)</f>
        <v>95</v>
      </c>
    </row>
    <row r="10" spans="1:7" ht="23.25" customHeight="1" x14ac:dyDescent="0.35">
      <c r="A10" s="151" t="s">
        <v>13</v>
      </c>
      <c r="B10" s="161">
        <f>COUNTIFS('Říjen 2021'!H:H,A10,'Říjen 2021'!F:F,$B$3)+COUNTIFS('Listopad 2021'!H:H,A10,'Listopad 2021'!F:F,$B$3)+COUNTIFS('Prosinec 2021'!H:H,A10,'Prosinec 2021'!F:F,$B$3)+COUNTIFS('Leden 2022'!H:H,A10,'Leden 2022'!F:F,$B$3)+COUNTIFS('Únor 2022'!H:H,A10,'Únor 2022'!F:F,$B$3)+COUNTIFS('Březen 2022'!H:H,A10,'Březen 2022'!F:F,$B$3)+COUNTIFS('Duben 2022'!H:H,A10,'Duben 2022'!F:F,$B$3)+COUNTIFS('Květen 2022'!H:H,A10,'Květen 2022'!F:F,$B$3)+COUNTIFS('Červen 2022'!H:H,A10,'Červen 2022'!F:F,$B$3)+COUNTIFS('Červenec 2022'!H:H,A10,'Červenec 2022'!F:F,$B$3)+COUNTIFS('Srpen 2022'!H:H,A10,'Srpen 2022'!F:F,$B$3)+COUNTIFS('Září 2022'!H:H,A10,'Září 2022'!F:F,$B$3)+COUNTIFS('Říjen 2022'!H:H,A10,'Říjen 2022'!F:F,$B$3)+COUNTIFS('Listopad 2022'!H:H,A10,'Listopad 2022'!F:F,$B$3)+COUNTIFS('Prosinec 2022'!H:H,A10,'Prosinec 2022'!F:F,$B$3)+COUNTIFS('Leden 2023'!H:H,A10,'Leden 2023'!F:F,$B$3)+COUNTIFS('Únor 2023'!H:H,A10,'Únor 2023'!F:F,$B$3)+COUNTIFS('Březen 2023'!H:H,A10,'Březen 2023'!F:F,$B$3)</f>
        <v>50</v>
      </c>
      <c r="C10" s="161">
        <f>COUNTIFS('Říjen 2021'!H:H,A10,'Říjen 2021'!F:F,$C$3)+COUNTIFS('Listopad 2021'!H:H,A10,'Listopad 2021'!F:F,$C$3)+COUNTIFS('Prosinec 2021'!H:H,A10,'Prosinec 2021'!F:F,$C$3)+COUNTIFS('Leden 2022'!H:H,A10,'Leden 2022'!F:F,$C$3)+COUNTIFS('Únor 2022'!H:H,A10,'Únor 2022'!F:F,$C$3)+COUNTIFS('Březen 2022'!H:H,A10,'Březen 2022'!F:F,$C$3)+COUNTIFS('Duben 2022'!H:H,A10,'Duben 2022'!F:F,$C$3)+COUNTIFS('Květen 2022'!H:H,A10,'Květen 2022'!F:F,$C$3)+COUNTIFS('Červen 2022'!H:H,A10,'Červen 2022'!F:F,$C$3)+COUNTIFS('Červenec 2022'!H:H,A10,'Červenec 2022'!F:F,$C$3)+COUNTIFS('Srpen 2022'!H:H,A10,'Srpen 2022'!F:F,$C$3)+COUNTIFS('Září 2022'!H:H,A10,'Září 2022'!F:F,$C$3)+COUNTIFS('Říjen 2022'!H:H,A10,'Říjen 2022'!F:F,$C$3)+COUNTIFS('Listopad 2022'!H:H,A10,'Listopad 2022'!F:F,$C$3)+COUNTIFS('Prosinec 2022'!H:H,A10,'Prosinec 2022'!F:F,$C$3)+COUNTIFS('Leden 2023'!H:H,A10,'Leden 2023'!F:F,$C$3)+COUNTIFS('Únor 2023'!H:H,A10,'Únor 2023'!F:F,$C$3)+COUNTIFS('Březen 2023'!H:H,A10,'Březen 2023'!F:F,$C$3)</f>
        <v>44</v>
      </c>
      <c r="D10" s="161">
        <f>COUNTIFS('Říjen 2021'!H:H,A10,'Říjen 2021'!F:F,$D$3)+COUNTIFS('Listopad 2021'!H:H,A10,'Listopad 2021'!F:F,$D$3)+COUNTIFS('Prosinec 2021'!H:H,A10,'Prosinec 2021'!F:F,$D$3)+COUNTIFS('Leden 2022'!H:H,A10,'Leden 2022'!F:F,$D$3)+COUNTIFS('Únor 2022'!H:H,A10,'Únor 2022'!F:F,$D$3)+COUNTIFS('Březen 2022'!H:H,A10,'Březen 2022'!F:F,$D$3)+COUNTIFS('Duben 2022'!H:H,A10,'Duben 2022'!F:F,$D$3)+COUNTIFS('Květen 2022'!H:H,A10,'Květen 2022'!F:F,$D$3)+COUNTIFS('Červen 2022'!H:H,A10,'Červen 2022'!F:F,$D$3)+COUNTIFS('Červenec 2022'!H:H,A10,'Červenec 2022'!F:F,$D$3)+COUNTIFS('Srpen 2022'!H:H,A10,'Srpen 2022'!F:F,$D$3)+COUNTIFS('Září 2022'!H:H,A10,'Září 2022'!F:F,$D$3)+COUNTIFS('Říjen 2022'!H:H,A10,'Říjen 2022'!F:F,$D$3)+COUNTIFS('Listopad 2022'!H:H,A10,'Listopad 2022'!F:F,$D$3)+COUNTIFS('Prosinec 2022'!H:H,A10,'Prosinec 2022'!F:F,$D$3)+COUNTIFS('Leden 2023'!H:H,A10,'Leden 2023'!F:F,$D$3)+COUNTIFS('Únor 2023'!H:H,A10,'Únor 2023'!F:F,$D$3)+COUNTIFS('Březen 2023'!H:H,A10,'Březen 2023'!F:F,$D$3)</f>
        <v>2</v>
      </c>
      <c r="E10" s="161">
        <f>COUNTIF('Říjen 2021'!H:H,A10)+COUNTIF('Listopad 2021'!H:H,A10)+COUNTIF('Prosinec 2021'!H:H,A10)+COUNTIF('Leden 2022'!H:H,A10)+COUNTIF('Únor 2022'!H:H,A10)+COUNTIF('Březen 2022'!H:H,A10)+COUNTIF('Duben 2022'!H:H,A10)+COUNTIF('Květen 2022'!H:H,A10)+COUNTIF('Červen 2022'!H:H,A10)+COUNTIF('Červenec 2022'!H:H,A10)+COUNTIF('Srpen 2022'!H:H,A10)+COUNTIF('Září 2022'!H:H,A10)+COUNTIF('Říjen 2022'!H:H,A10)+COUNTIF('Listopad 2022'!H:H,A10)+COUNTIF('Prosinec 2022'!H:H,A10)+COUNTIF('Leden 2023'!H:H,A10)+COUNTIF('Únor 2023'!H:H,A10)+COUNTIF('Březen 2023'!H:H,A10)</f>
        <v>96</v>
      </c>
    </row>
    <row r="11" spans="1:7" ht="23.25" customHeight="1" x14ac:dyDescent="0.35">
      <c r="A11" s="152" t="s">
        <v>57</v>
      </c>
      <c r="B11" s="163">
        <f>COUNTIFS('Říjen 2021'!H:H,A11,'Říjen 2021'!F:F,$B$3)+COUNTIFS('Listopad 2021'!H:H,A11,'Listopad 2021'!F:F,$B$3)+COUNTIFS('Prosinec 2021'!H:H,A11,'Prosinec 2021'!F:F,$B$3)+COUNTIFS('Leden 2022'!H:H,A11,'Leden 2022'!F:F,$B$3)+COUNTIFS('Únor 2022'!H:H,A11,'Únor 2022'!F:F,$B$3)+COUNTIFS('Březen 2022'!H:H,A11,'Březen 2022'!F:F,$B$3)+COUNTIFS('Duben 2022'!H:H,A11,'Duben 2022'!F:F,$B$3)+COUNTIFS('Květen 2022'!H:H,A11,'Květen 2022'!F:F,$B$3)+COUNTIFS('Červen 2022'!H:H,A11,'Červen 2022'!F:F,$B$3)+COUNTIFS('Červenec 2022'!H:H,A11,'Červenec 2022'!F:F,$B$3)+COUNTIFS('Srpen 2022'!H:H,A11,'Srpen 2022'!F:F,$B$3)+COUNTIFS('Září 2022'!H:H,A11,'Září 2022'!F:F,$B$3)+COUNTIFS('Říjen 2022'!H:H,A11,'Říjen 2022'!F:F,$B$3)+COUNTIFS('Listopad 2022'!H:H,A11,'Listopad 2022'!F:F,$B$3)+COUNTIFS('Prosinec 2022'!H:H,A11,'Prosinec 2022'!F:F,$B$3)+COUNTIFS('Leden 2023'!H:H,A11,'Leden 2023'!F:F,$B$3)+COUNTIFS('Únor 2023'!H:H,A11,'Únor 2023'!F:F,$B$3)+COUNTIFS('Březen 2023'!H:H,A11,'Březen 2023'!F:F,$B$3)</f>
        <v>37</v>
      </c>
      <c r="C11" s="163">
        <f>COUNTIFS('Říjen 2021'!H:H,A11,'Říjen 2021'!F:F,$C$3)+COUNTIFS('Listopad 2021'!H:H,A11,'Listopad 2021'!F:F,$C$3)+COUNTIFS('Prosinec 2021'!H:H,A11,'Prosinec 2021'!F:F,$C$3)+COUNTIFS('Leden 2022'!H:H,A11,'Leden 2022'!F:F,$C$3)+COUNTIFS('Únor 2022'!H:H,A11,'Únor 2022'!F:F,$C$3)+COUNTIFS('Březen 2022'!H:H,A11,'Březen 2022'!F:F,$C$3)+COUNTIFS('Duben 2022'!H:H,A11,'Duben 2022'!F:F,$C$3)+COUNTIFS('Květen 2022'!H:H,A11,'Květen 2022'!F:F,$C$3)+COUNTIFS('Červen 2022'!H:H,A11,'Červen 2022'!F:F,$C$3)+COUNTIFS('Červenec 2022'!H:H,A11,'Červenec 2022'!F:F,$C$3)+COUNTIFS('Srpen 2022'!H:H,A11,'Srpen 2022'!F:F,$C$3)+COUNTIFS('Září 2022'!H:H,A11,'Září 2022'!F:F,$C$3)+COUNTIFS('Říjen 2022'!H:H,A11,'Říjen 2022'!F:F,$C$3)+COUNTIFS('Listopad 2022'!H:H,A11,'Listopad 2022'!F:F,$C$3)+COUNTIFS('Prosinec 2022'!H:H,A11,'Prosinec 2022'!F:F,$C$3)+COUNTIFS('Leden 2023'!H:H,A11,'Leden 2023'!F:F,$C$3)+COUNTIFS('Únor 2023'!H:H,A11,'Únor 2023'!F:F,$C$3)+COUNTIFS('Březen 2023'!H:H,A11,'Březen 2023'!F:F,$C$3)</f>
        <v>47</v>
      </c>
      <c r="D11" s="163">
        <f>COUNTIFS('Říjen 2021'!H:H,A11,'Říjen 2021'!F:F,$D$3)+COUNTIFS('Listopad 2021'!H:H,A11,'Listopad 2021'!F:F,$D$3)+COUNTIFS('Prosinec 2021'!H:H,A11,'Prosinec 2021'!F:F,$D$3)+COUNTIFS('Leden 2022'!H:H,A11,'Leden 2022'!F:F,$D$3)+COUNTIFS('Únor 2022'!H:H,A11,'Únor 2022'!F:F,$D$3)+COUNTIFS('Březen 2022'!H:H,A11,'Březen 2022'!F:F,$D$3)+COUNTIFS('Duben 2022'!H:H,A11,'Duben 2022'!F:F,$D$3)+COUNTIFS('Květen 2022'!H:H,A11,'Květen 2022'!F:F,$D$3)+COUNTIFS('Červen 2022'!H:H,A11,'Červen 2022'!F:F,$D$3)+COUNTIFS('Červenec 2022'!H:H,A11,'Červenec 2022'!F:F,$D$3)+COUNTIFS('Srpen 2022'!H:H,A11,'Srpen 2022'!F:F,$D$3)+COUNTIFS('Září 2022'!H:H,A11,'Září 2022'!F:F,$D$3)+COUNTIFS('Říjen 2022'!H:H,A11,'Říjen 2022'!F:F,$D$3)+COUNTIFS('Listopad 2022'!H:H,A11,'Listopad 2022'!F:F,$D$3)+COUNTIFS('Prosinec 2022'!H:H,A11,'Prosinec 2022'!F:F,$D$3)+COUNTIFS('Leden 2023'!H:H,A11,'Leden 2023'!F:F,$D$3)+COUNTIFS('Únor 2023'!H:H,A11,'Únor 2023'!F:F,$D$3)+COUNTIFS('Březen 2023'!H:H,A11,'Březen 2023'!F:F,$D$3)</f>
        <v>1</v>
      </c>
      <c r="E11" s="162">
        <f>COUNTIF('Říjen 2021'!H:H,A11)+COUNTIF('Listopad 2021'!H:H,A11)+COUNTIF('Prosinec 2021'!H:H,A11)+COUNTIF('Leden 2022'!H:H,A11)+COUNTIF('Únor 2022'!H:H,A11)+COUNTIF('Březen 2022'!H:H,A11)+COUNTIF('Duben 2022'!H:H,A11)+COUNTIF('Květen 2022'!H:H,A11)+COUNTIF('Červen 2022'!H:H,A11)+COUNTIF('Červenec 2022'!H:H,A11)+COUNTIF('Srpen 2022'!H:H,A11)+COUNTIF('Září 2022'!H:H,A11)+COUNTIF('Říjen 2022'!H:H,A11)+COUNTIF('Listopad 2022'!H:H,A11)+COUNTIF('Prosinec 2022'!H:H,A11)+COUNTIF('Leden 2023'!H:H,A11)+COUNTIF('Únor 2023'!H:H,A11)+COUNTIF('Březen 2023'!H:H,A11)</f>
        <v>85</v>
      </c>
    </row>
    <row r="12" spans="1:7" ht="23.25" customHeight="1" x14ac:dyDescent="0.35">
      <c r="A12" s="152" t="s">
        <v>44</v>
      </c>
      <c r="B12" s="163">
        <f>COUNTIFS('Říjen 2021'!H:H,A12,'Říjen 2021'!F:F,$B$3)+COUNTIFS('Listopad 2021'!H:H,A12,'Listopad 2021'!F:F,$B$3)+COUNTIFS('Prosinec 2021'!H:H,A12,'Prosinec 2021'!F:F,$B$3)+COUNTIFS('Leden 2022'!H:H,A12,'Leden 2022'!F:F,$B$3)+COUNTIFS('Únor 2022'!H:H,A12,'Únor 2022'!F:F,$B$3)+COUNTIFS('Březen 2022'!H:H,A12,'Březen 2022'!F:F,$B$3)+COUNTIFS('Duben 2022'!H:H,A12,'Duben 2022'!F:F,$B$3)+COUNTIFS('Květen 2022'!H:H,A12,'Květen 2022'!F:F,$B$3)+COUNTIFS('Červen 2022'!H:H,A12,'Červen 2022'!F:F,$B$3)+COUNTIFS('Červenec 2022'!H:H,A12,'Červenec 2022'!F:F,$B$3)+COUNTIFS('Srpen 2022'!H:H,A12,'Srpen 2022'!F:F,$B$3)+COUNTIFS('Září 2022'!H:H,A12,'Září 2022'!F:F,$B$3)+COUNTIFS('Říjen 2022'!H:H,A12,'Říjen 2022'!F:F,$B$3)+COUNTIFS('Listopad 2022'!H:H,A12,'Listopad 2022'!F:F,$B$3)+COUNTIFS('Prosinec 2022'!H:H,A12,'Prosinec 2022'!F:F,$B$3)+COUNTIFS('Leden 2023'!H:H,A12,'Leden 2023'!F:F,$B$3)+COUNTIFS('Únor 2023'!H:H,A12,'Únor 2023'!F:F,$B$3)+COUNTIFS('Březen 2023'!H:H,A12,'Březen 2023'!F:F,$B$3)</f>
        <v>38</v>
      </c>
      <c r="C12" s="163">
        <f>COUNTIFS('Říjen 2021'!H:H,A12,'Říjen 2021'!F:F,$C$3)+COUNTIFS('Listopad 2021'!H:H,A12,'Listopad 2021'!F:F,$C$3)+COUNTIFS('Prosinec 2021'!H:H,A12,'Prosinec 2021'!F:F,$C$3)+COUNTIFS('Leden 2022'!H:H,A12,'Leden 2022'!F:F,$C$3)+COUNTIFS('Únor 2022'!H:H,A12,'Únor 2022'!F:F,$C$3)+COUNTIFS('Březen 2022'!H:H,A12,'Březen 2022'!F:F,$C$3)+COUNTIFS('Duben 2022'!H:H,A12,'Duben 2022'!F:F,$C$3)+COUNTIFS('Květen 2022'!H:H,A12,'Květen 2022'!F:F,$C$3)+COUNTIFS('Červen 2022'!H:H,A12,'Červen 2022'!F:F,$C$3)+COUNTIFS('Červenec 2022'!H:H,A12,'Červenec 2022'!F:F,$C$3)+COUNTIFS('Srpen 2022'!H:H,A12,'Srpen 2022'!F:F,$C$3)+COUNTIFS('Září 2022'!H:H,A12,'Září 2022'!F:F,$C$3)+COUNTIFS('Říjen 2022'!H:H,A12,'Říjen 2022'!F:F,$C$3)+COUNTIFS('Listopad 2022'!H:H,A12,'Listopad 2022'!F:F,$C$3)+COUNTIFS('Prosinec 2022'!H:H,A12,'Prosinec 2022'!F:F,$C$3)+COUNTIFS('Leden 2023'!H:H,A12,'Leden 2023'!F:F,$C$3)+COUNTIFS('Únor 2023'!H:H,A12,'Únor 2023'!F:F,$C$3)+COUNTIFS('Březen 2023'!H:H,A12,'Březen 2023'!F:F,$C$3)</f>
        <v>46</v>
      </c>
      <c r="D12" s="163">
        <f>COUNTIFS('Říjen 2021'!H:H,A12,'Říjen 2021'!F:F,$D$3)+COUNTIFS('Listopad 2021'!H:H,A12,'Listopad 2021'!F:F,$D$3)+COUNTIFS('Prosinec 2021'!H:H,A12,'Prosinec 2021'!F:F,$D$3)+COUNTIFS('Leden 2022'!H:H,A12,'Leden 2022'!F:F,$D$3)+COUNTIFS('Únor 2022'!H:H,A12,'Únor 2022'!F:F,$D$3)+COUNTIFS('Březen 2022'!H:H,A12,'Březen 2022'!F:F,$D$3)+COUNTIFS('Duben 2022'!H:H,A12,'Duben 2022'!F:F,$D$3)+COUNTIFS('Květen 2022'!H:H,A12,'Květen 2022'!F:F,$D$3)+COUNTIFS('Červen 2022'!H:H,A12,'Červen 2022'!F:F,$D$3)+COUNTIFS('Červenec 2022'!H:H,A12,'Červenec 2022'!F:F,$D$3)+COUNTIFS('Srpen 2022'!H:H,A12,'Srpen 2022'!F:F,$D$3)+COUNTIFS('Září 2022'!H:H,A12,'Září 2022'!F:F,$D$3)+COUNTIFS('Říjen 2022'!H:H,A12,'Říjen 2022'!F:F,$D$3)+COUNTIFS('Listopad 2022'!H:H,A12,'Listopad 2022'!F:F,$D$3)+COUNTIFS('Prosinec 2022'!H:H,A12,'Prosinec 2022'!F:F,$D$3)+COUNTIFS('Leden 2023'!H:H,A12,'Leden 2023'!F:F,$D$3)+COUNTIFS('Únor 2023'!H:H,A12,'Únor 2023'!F:F,$D$3)+COUNTIFS('Březen 2023'!H:H,A12,'Březen 2023'!F:F,$D$3)</f>
        <v>0</v>
      </c>
      <c r="E12" s="162">
        <f>COUNTIF('Říjen 2021'!H:H,A12)+COUNTIF('Listopad 2021'!H:H,A12)+COUNTIF('Prosinec 2021'!H:H,A12)+COUNTIF('Leden 2022'!H:H,A12)+COUNTIF('Únor 2022'!H:H,A12)+COUNTIF('Březen 2022'!H:H,A12)+COUNTIF('Duben 2022'!H:H,A12)+COUNTIF('Květen 2022'!H:H,A12)+COUNTIF('Červen 2022'!H:H,A12)+COUNTIF('Červenec 2022'!H:H,A12)+COUNTIF('Srpen 2022'!H:H,A12)+COUNTIF('Září 2022'!H:H,A12)+COUNTIF('Říjen 2022'!H:H,A12)+COUNTIF('Listopad 2022'!H:H,A12)+COUNTIF('Prosinec 2022'!H:H,A12)+COUNTIF('Leden 2023'!H:H,A12)+COUNTIF('Únor 2023'!H:H,A12)+COUNTIF('Březen 2023'!H:H,A12)</f>
        <v>84</v>
      </c>
    </row>
    <row r="13" spans="1:7" ht="23.25" customHeight="1" x14ac:dyDescent="0.35">
      <c r="A13" s="151" t="s">
        <v>55</v>
      </c>
      <c r="B13" s="161">
        <f>COUNTIFS('Říjen 2021'!H:H,A13,'Říjen 2021'!F:F,$B$3)+COUNTIFS('Listopad 2021'!H:H,A13,'Listopad 2021'!F:F,$B$3)+COUNTIFS('Prosinec 2021'!H:H,A13,'Prosinec 2021'!F:F,$B$3)+COUNTIFS('Leden 2022'!H:H,A13,'Leden 2022'!F:F,$B$3)+COUNTIFS('Únor 2022'!H:H,A13,'Únor 2022'!F:F,$B$3)+COUNTIFS('Březen 2022'!H:H,A13,'Březen 2022'!F:F,$B$3)+COUNTIFS('Duben 2022'!H:H,A13,'Duben 2022'!F:F,$B$3)+COUNTIFS('Květen 2022'!H:H,A13,'Květen 2022'!F:F,$B$3)+COUNTIFS('Červen 2022'!H:H,A13,'Červen 2022'!F:F,$B$3)+COUNTIFS('Červenec 2022'!H:H,A13,'Červenec 2022'!F:F,$B$3)+COUNTIFS('Srpen 2022'!H:H,A13,'Srpen 2022'!F:F,$B$3)+COUNTIFS('Září 2022'!H:H,A13,'Září 2022'!F:F,$B$3)+COUNTIFS('Říjen 2022'!H:H,A13,'Říjen 2022'!F:F,$B$3)+COUNTIFS('Listopad 2022'!H:H,A13,'Listopad 2022'!F:F,$B$3)+COUNTIFS('Prosinec 2022'!H:H,A13,'Prosinec 2022'!F:F,$B$3)+COUNTIFS('Leden 2023'!H:H,A13,'Leden 2023'!F:F,$B$3)+COUNTIFS('Únor 2023'!H:H,A13,'Únor 2023'!F:F,$B$3)+COUNTIFS('Březen 2023'!H:H,A13,'Březen 2023'!F:F,$B$3)</f>
        <v>129</v>
      </c>
      <c r="C13" s="161">
        <f>COUNTIFS('Říjen 2021'!H:H,A13,'Říjen 2021'!F:F,$C$3)+COUNTIFS('Listopad 2021'!H:H,A13,'Listopad 2021'!F:F,$C$3)+COUNTIFS('Prosinec 2021'!H:H,A13,'Prosinec 2021'!F:F,$C$3)+COUNTIFS('Leden 2022'!H:H,A13,'Leden 2022'!F:F,$C$3)+COUNTIFS('Únor 2022'!H:H,A13,'Únor 2022'!F:F,$C$3)+COUNTIFS('Březen 2022'!H:H,A13,'Březen 2022'!F:F,$C$3)+COUNTIFS('Duben 2022'!H:H,A13,'Duben 2022'!F:F,$C$3)+COUNTIFS('Květen 2022'!H:H,A13,'Květen 2022'!F:F,$C$3)+COUNTIFS('Červen 2022'!H:H,A13,'Červen 2022'!F:F,$C$3)+COUNTIFS('Červenec 2022'!H:H,A13,'Červenec 2022'!F:F,$C$3)+COUNTIFS('Srpen 2022'!H:H,A13,'Srpen 2022'!F:F,$C$3)+COUNTIFS('Září 2022'!H:H,A13,'Září 2022'!F:F,$C$3)+COUNTIFS('Říjen 2022'!H:H,A13,'Říjen 2022'!F:F,$C$3)+COUNTIFS('Listopad 2022'!H:H,A13,'Listopad 2022'!F:F,$C$3)+COUNTIFS('Prosinec 2022'!H:H,A13,'Prosinec 2022'!F:F,$C$3)+COUNTIFS('Leden 2023'!H:H,A13,'Leden 2023'!F:F,$C$3)+COUNTIFS('Únor 2023'!H:H,A13,'Únor 2023'!F:F,$C$3)+COUNTIFS('Březen 2023'!H:H,A13,'Březen 2023'!F:F,$C$3)</f>
        <v>120</v>
      </c>
      <c r="D13" s="161">
        <f>COUNTIFS('Říjen 2021'!H:H,A13,'Říjen 2021'!F:F,$D$3)+COUNTIFS('Listopad 2021'!H:H,A13,'Listopad 2021'!F:F,$D$3)+COUNTIFS('Prosinec 2021'!H:H,A13,'Prosinec 2021'!F:F,$D$3)+COUNTIFS('Leden 2022'!H:H,A13,'Leden 2022'!F:F,$D$3)+COUNTIFS('Únor 2022'!H:H,A13,'Únor 2022'!F:F,$D$3)+COUNTIFS('Březen 2022'!H:H,A13,'Březen 2022'!F:F,$D$3)+COUNTIFS('Duben 2022'!H:H,A13,'Duben 2022'!F:F,$D$3)+COUNTIFS('Květen 2022'!H:H,A13,'Květen 2022'!F:F,$D$3)+COUNTIFS('Červen 2022'!H:H,A13,'Červen 2022'!F:F,$D$3)+COUNTIFS('Červenec 2022'!H:H,A13,'Červenec 2022'!F:F,$D$3)+COUNTIFS('Srpen 2022'!H:H,A13,'Srpen 2022'!F:F,$D$3)+COUNTIFS('Září 2022'!H:H,A13,'Září 2022'!F:F,$D$3)+COUNTIFS('Říjen 2022'!H:H,A13,'Říjen 2022'!F:F,$D$3)+COUNTIFS('Listopad 2022'!H:H,A13,'Listopad 2022'!F:F,$D$3)+COUNTIFS('Prosinec 2022'!H:H,A13,'Prosinec 2022'!F:F,$D$3)+COUNTIFS('Leden 2023'!H:H,A13,'Leden 2023'!F:F,$D$3)+COUNTIFS('Únor 2023'!H:H,A13,'Únor 2023'!F:F,$D$3)+COUNTIFS('Březen 2023'!H:H,A13,'Březen 2023'!F:F,$D$3)</f>
        <v>1</v>
      </c>
      <c r="E13" s="161">
        <f>COUNTIF('Říjen 2021'!H:H,A13)+COUNTIF('Listopad 2021'!H:H,A13)+COUNTIF('Prosinec 2021'!H:H,A13)+COUNTIF('Leden 2022'!H:H,A13)+COUNTIF('Únor 2022'!H:H,A13)+COUNTIF('Březen 2022'!H:H,A13)+COUNTIF('Duben 2022'!H:H,A13)+COUNTIF('Květen 2022'!H:H,A13)+COUNTIF('Červen 2022'!H:H,A13)+COUNTIF('Červenec 2022'!H:H,A13)+COUNTIF('Srpen 2022'!H:H,A13)+COUNTIF('Září 2022'!H:H,A13)+COUNTIF('Říjen 2022'!H:H,A13)+COUNTIF('Listopad 2022'!H:H,A13)+COUNTIF('Prosinec 2022'!H:H,A13)+COUNTIF('Leden 2023'!H:H,A13)+COUNTIF('Únor 2023'!H:H,A13)+COUNTIF('Březen 2023'!H:H,A13)</f>
        <v>250</v>
      </c>
    </row>
    <row r="14" spans="1:7" ht="23.25" customHeight="1" x14ac:dyDescent="0.35">
      <c r="A14" s="151" t="s">
        <v>68</v>
      </c>
      <c r="B14" s="161">
        <f>COUNTIFS('Říjen 2021'!H:H,A14,'Říjen 2021'!F:F,$B$3)+COUNTIFS('Listopad 2021'!H:H,A14,'Listopad 2021'!F:F,$B$3)+COUNTIFS('Prosinec 2021'!H:H,A14,'Prosinec 2021'!F:F,$B$3)+COUNTIFS('Leden 2022'!H:H,A14,'Leden 2022'!F:F,$B$3)+COUNTIFS('Únor 2022'!H:H,A14,'Únor 2022'!F:F,$B$3)+COUNTIFS('Březen 2022'!H:H,A14,'Březen 2022'!F:F,$B$3)+COUNTIFS('Duben 2022'!H:H,A14,'Duben 2022'!F:F,$B$3)+COUNTIFS('Květen 2022'!H:H,A14,'Květen 2022'!F:F,$B$3)+COUNTIFS('Červen 2022'!H:H,A14,'Červen 2022'!F:F,$B$3)+COUNTIFS('Červenec 2022'!H:H,A14,'Červenec 2022'!F:F,$B$3)+COUNTIFS('Srpen 2022'!H:H,A14,'Srpen 2022'!F:F,$B$3)+COUNTIFS('Září 2022'!H:H,A14,'Září 2022'!F:F,$B$3)+COUNTIFS('Říjen 2022'!H:H,A14,'Říjen 2022'!F:F,$B$3)+COUNTIFS('Listopad 2022'!H:H,A14,'Listopad 2022'!F:F,$B$3)+COUNTIFS('Prosinec 2022'!H:H,A14,'Prosinec 2022'!F:F,$B$3)+COUNTIFS('Leden 2023'!H:H,A14,'Leden 2023'!F:F,$B$3)+COUNTIFS('Únor 2023'!H:H,A14,'Únor 2023'!F:F,$B$3)+COUNTIFS('Březen 2023'!H:H,A14,'Březen 2023'!F:F,$B$3)</f>
        <v>130</v>
      </c>
      <c r="C14" s="161">
        <f>COUNTIFS('Říjen 2021'!H:H,A14,'Říjen 2021'!F:F,$C$3)+COUNTIFS('Listopad 2021'!H:H,A14,'Listopad 2021'!F:F,$C$3)+COUNTIFS('Prosinec 2021'!H:H,A14,'Prosinec 2021'!F:F,$C$3)+COUNTIFS('Leden 2022'!H:H,A14,'Leden 2022'!F:F,$C$3)+COUNTIFS('Únor 2022'!H:H,A14,'Únor 2022'!F:F,$C$3)+COUNTIFS('Březen 2022'!H:H,A14,'Březen 2022'!F:F,$C$3)+COUNTIFS('Duben 2022'!H:H,A14,'Duben 2022'!F:F,$C$3)+COUNTIFS('Květen 2022'!H:H,A14,'Květen 2022'!F:F,$C$3)+COUNTIFS('Červen 2022'!H:H,A14,'Červen 2022'!F:F,$C$3)+COUNTIFS('Červenec 2022'!H:H,A14,'Červenec 2022'!F:F,$C$3)+COUNTIFS('Srpen 2022'!H:H,A14,'Srpen 2022'!F:F,$C$3)+COUNTIFS('Září 2022'!H:H,A14,'Září 2022'!F:F,$C$3)+COUNTIFS('Říjen 2022'!H:H,A14,'Říjen 2022'!F:F,$C$3)+COUNTIFS('Listopad 2022'!H:H,A14,'Listopad 2022'!F:F,$C$3)+COUNTIFS('Prosinec 2022'!H:H,A14,'Prosinec 2022'!F:F,$C$3)+COUNTIFS('Leden 2023'!H:H,A14,'Leden 2023'!F:F,$C$3)+COUNTIFS('Únor 2023'!H:H,A14,'Únor 2023'!F:F,$C$3)+COUNTIFS('Březen 2023'!H:H,A14,'Březen 2023'!F:F,$C$3)</f>
        <v>108</v>
      </c>
      <c r="D14" s="161">
        <f>COUNTIFS('Říjen 2021'!H:H,A14,'Říjen 2021'!F:F,$D$3)+COUNTIFS('Listopad 2021'!H:H,A14,'Listopad 2021'!F:F,$D$3)+COUNTIFS('Prosinec 2021'!H:H,A14,'Prosinec 2021'!F:F,$D$3)+COUNTIFS('Leden 2022'!H:H,A14,'Leden 2022'!F:F,$D$3)+COUNTIFS('Únor 2022'!H:H,A14,'Únor 2022'!F:F,$D$3)+COUNTIFS('Březen 2022'!H:H,A14,'Březen 2022'!F:F,$D$3)+COUNTIFS('Duben 2022'!H:H,A14,'Duben 2022'!F:F,$D$3)+COUNTIFS('Květen 2022'!H:H,A14,'Květen 2022'!F:F,$D$3)+COUNTIFS('Červen 2022'!H:H,A14,'Červen 2022'!F:F,$D$3)+COUNTIFS('Červenec 2022'!H:H,A14,'Červenec 2022'!F:F,$D$3)+COUNTIFS('Srpen 2022'!H:H,A14,'Srpen 2022'!F:F,$D$3)+COUNTIFS('Září 2022'!H:H,A14,'Září 2022'!F:F,$D$3)+COUNTIFS('Říjen 2022'!H:H,A14,'Říjen 2022'!F:F,$D$3)+COUNTIFS('Listopad 2022'!H:H,A14,'Listopad 2022'!F:F,$D$3)+COUNTIFS('Prosinec 2022'!H:H,A14,'Prosinec 2022'!F:F,$D$3)+COUNTIFS('Leden 2023'!H:H,A14,'Leden 2023'!F:F,$D$3)+COUNTIFS('Únor 2023'!H:H,A14,'Únor 2023'!F:F,$D$3)+COUNTIFS('Březen 2023'!H:H,A14,'Březen 2023'!F:F,$D$3)</f>
        <v>4</v>
      </c>
      <c r="E14" s="161">
        <f>COUNTIF('Říjen 2021'!H:H,A14)+COUNTIF('Listopad 2021'!H:H,A14)+COUNTIF('Prosinec 2021'!H:H,A14)+COUNTIF('Leden 2022'!H:H,A14)+COUNTIF('Únor 2022'!H:H,A14)+COUNTIF('Březen 2022'!H:H,A14)+COUNTIF('Duben 2022'!H:H,A14)+COUNTIF('Květen 2022'!H:H,A14)+COUNTIF('Červen 2022'!H:H,A14)+COUNTIF('Červenec 2022'!H:H,A14)+COUNTIF('Srpen 2022'!H:H,A14)+COUNTIF('Září 2022'!H:H,A14)+COUNTIF('Říjen 2022'!H:H,A14)+COUNTIF('Listopad 2022'!H:H,A14)+COUNTIF('Prosinec 2022'!H:H,A14)+COUNTIF('Leden 2023'!H:H,A14)+COUNTIF('Únor 2023'!H:H,A14)+COUNTIF('Březen 2023'!H:H,A14)</f>
        <v>242</v>
      </c>
    </row>
    <row r="15" spans="1:7" ht="23.25" customHeight="1" x14ac:dyDescent="0.35">
      <c r="A15" s="152" t="s">
        <v>617</v>
      </c>
      <c r="B15" s="163">
        <f>COUNTIFS('Říjen 2021'!H:H,A15,'Říjen 2021'!F:F,$B$3)+COUNTIFS('Listopad 2021'!H:H,A15,'Listopad 2021'!F:F,$B$3)+COUNTIFS('Prosinec 2021'!H:H,A15,'Prosinec 2021'!F:F,$B$3)+COUNTIFS('Leden 2022'!H:H,A15,'Leden 2022'!F:F,$B$3)+COUNTIFS('Únor 2022'!H:H,A15,'Únor 2022'!F:F,$B$3)+COUNTIFS('Březen 2022'!H:H,A15,'Březen 2022'!F:F,$B$3)+COUNTIFS('Duben 2022'!H:H,A15,'Duben 2022'!F:F,$B$3)+COUNTIFS('Květen 2022'!H:H,A15,'Květen 2022'!F:F,$B$3)+COUNTIFS('Červen 2022'!H:H,A15,'Červen 2022'!F:F,$B$3)+COUNTIFS('Červenec 2022'!H:H,A15,'Červenec 2022'!F:F,$B$3)+COUNTIFS('Srpen 2022'!H:H,A15,'Srpen 2022'!F:F,$B$3)+COUNTIFS('Září 2022'!H:H,A15,'Září 2022'!F:F,$B$3)+COUNTIFS('Říjen 2022'!H:H,A15,'Říjen 2022'!F:F,$B$3)+COUNTIFS('Listopad 2022'!H:H,A15,'Listopad 2022'!F:F,$B$3)+COUNTIFS('Prosinec 2022'!H:H,A15,'Prosinec 2022'!F:F,$B$3)+COUNTIFS('Leden 2023'!H:H,A15,'Leden 2023'!F:F,$B$3)+COUNTIFS('Únor 2023'!H:H,A15,'Únor 2023'!F:F,$B$3)+COUNTIFS('Březen 2023'!H:H,A15,'Březen 2023'!F:F,$B$3)</f>
        <v>13</v>
      </c>
      <c r="C15" s="163">
        <f>COUNTIFS('Říjen 2021'!H:H,A15,'Říjen 2021'!F:F,$C$3)+COUNTIFS('Listopad 2021'!H:H,A15,'Listopad 2021'!F:F,$C$3)+COUNTIFS('Prosinec 2021'!H:H,A15,'Prosinec 2021'!F:F,$C$3)+COUNTIFS('Leden 2022'!H:H,A15,'Leden 2022'!F:F,$C$3)+COUNTIFS('Únor 2022'!H:H,A15,'Únor 2022'!F:F,$C$3)+COUNTIFS('Březen 2022'!H:H,A15,'Březen 2022'!F:F,$C$3)+COUNTIFS('Duben 2022'!H:H,A15,'Duben 2022'!F:F,$C$3)+COUNTIFS('Květen 2022'!H:H,A15,'Květen 2022'!F:F,$C$3)+COUNTIFS('Červen 2022'!H:H,A15,'Červen 2022'!F:F,$C$3)+COUNTIFS('Červenec 2022'!H:H,A15,'Červenec 2022'!F:F,$C$3)+COUNTIFS('Srpen 2022'!H:H,A15,'Srpen 2022'!F:F,$C$3)+COUNTIFS('Září 2022'!H:H,A15,'Září 2022'!F:F,$C$3)+COUNTIFS('Říjen 2022'!H:H,A15,'Říjen 2022'!F:F,$C$3)+COUNTIFS('Listopad 2022'!H:H,A15,'Listopad 2022'!F:F,$C$3)+COUNTIFS('Prosinec 2022'!H:H,A15,'Prosinec 2022'!F:F,$C$3)+COUNTIFS('Leden 2023'!H:H,A15,'Leden 2023'!F:F,$C$3)+COUNTIFS('Únor 2023'!H:H,A15,'Únor 2023'!F:F,$C$3)+COUNTIFS('Březen 2023'!H:H,A15,'Březen 2023'!F:F,$C$3)</f>
        <v>14</v>
      </c>
      <c r="D15" s="163">
        <f>COUNTIFS('Říjen 2021'!H:H,A15,'Říjen 2021'!F:F,$D$3)+COUNTIFS('Listopad 2021'!H:H,A15,'Listopad 2021'!F:F,$D$3)+COUNTIFS('Prosinec 2021'!H:H,A15,'Prosinec 2021'!F:F,$D$3)+COUNTIFS('Leden 2022'!H:H,A15,'Leden 2022'!F:F,$D$3)+COUNTIFS('Únor 2022'!H:H,A15,'Únor 2022'!F:F,$D$3)+COUNTIFS('Březen 2022'!H:H,A15,'Březen 2022'!F:F,$D$3)+COUNTIFS('Duben 2022'!H:H,A15,'Duben 2022'!F:F,$D$3)+COUNTIFS('Květen 2022'!H:H,A15,'Květen 2022'!F:F,$D$3)+COUNTIFS('Červen 2022'!H:H,A15,'Červen 2022'!F:F,$D$3)+COUNTIFS('Červenec 2022'!H:H,A15,'Červenec 2022'!F:F,$D$3)+COUNTIFS('Srpen 2022'!H:H,A15,'Srpen 2022'!F:F,$D$3)+COUNTIFS('Září 2022'!H:H,A15,'Září 2022'!F:F,$D$3)+COUNTIFS('Říjen 2022'!H:H,A15,'Říjen 2022'!F:F,$D$3)+COUNTIFS('Listopad 2022'!H:H,A15,'Listopad 2022'!F:F,$D$3)+COUNTIFS('Prosinec 2022'!H:H,A15,'Prosinec 2022'!F:F,$D$3)+COUNTIFS('Leden 2023'!H:H,A15,'Leden 2023'!F:F,$D$3)+COUNTIFS('Únor 2023'!H:H,A15,'Únor 2023'!F:F,$D$3)+COUNTIFS('Březen 2023'!H:H,A15,'Březen 2023'!F:F,$D$3)</f>
        <v>0</v>
      </c>
      <c r="E15" s="162">
        <f>COUNTIF('Říjen 2021'!H:H,A15)+COUNTIF('Listopad 2021'!H:H,A15)+COUNTIF('Prosinec 2021'!H:H,A15)+COUNTIF('Leden 2022'!H:H,A15)+COUNTIF('Únor 2022'!H:H,A15)+COUNTIF('Březen 2022'!H:H,A15)+COUNTIF('Duben 2022'!H:H,A15)+COUNTIF('Květen 2022'!H:H,A15)+COUNTIF('Červen 2022'!H:H,A15)+COUNTIF('Červenec 2022'!H:H,A15)+COUNTIF('Srpen 2022'!H:H,A15)+COUNTIF('Září 2022'!H:H,A15)+COUNTIF('Říjen 2022'!H:H,A15)+COUNTIF('Listopad 2022'!H:H,A15)+COUNTIF('Prosinec 2022'!H:H,A15)+COUNTIF('Leden 2023'!H:H,A15)+COUNTIF('Únor 2023'!H:H,A15)+COUNTIF('Březen 2023'!H:H,A15)</f>
        <v>27</v>
      </c>
    </row>
    <row r="16" spans="1:7" ht="23.25" customHeight="1" x14ac:dyDescent="0.35">
      <c r="A16" s="152" t="s">
        <v>606</v>
      </c>
      <c r="B16" s="163">
        <f>COUNTIFS('Říjen 2021'!H:H,A16,'Říjen 2021'!F:F,$B$3)+COUNTIFS('Listopad 2021'!H:H,A16,'Listopad 2021'!F:F,$B$3)+COUNTIFS('Prosinec 2021'!H:H,A16,'Prosinec 2021'!F:F,$B$3)+COUNTIFS('Leden 2022'!H:H,A16,'Leden 2022'!F:F,$B$3)+COUNTIFS('Únor 2022'!H:H,A16,'Únor 2022'!F:F,$B$3)+COUNTIFS('Březen 2022'!H:H,A16,'Březen 2022'!F:F,$B$3)+COUNTIFS('Duben 2022'!H:H,A16,'Duben 2022'!F:F,$B$3)+COUNTIFS('Květen 2022'!H:H,A16,'Květen 2022'!F:F,$B$3)+COUNTIFS('Červen 2022'!H:H,A16,'Červen 2022'!F:F,$B$3)+COUNTIFS('Červenec 2022'!H:H,A16,'Červenec 2022'!F:F,$B$3)+COUNTIFS('Srpen 2022'!H:H,A16,'Srpen 2022'!F:F,$B$3)+COUNTIFS('Září 2022'!H:H,A16,'Září 2022'!F:F,$B$3)+COUNTIFS('Říjen 2022'!H:H,A16,'Říjen 2022'!F:F,$B$3)+COUNTIFS('Listopad 2022'!H:H,A16,'Listopad 2022'!F:F,$B$3)+COUNTIFS('Prosinec 2022'!H:H,A16,'Prosinec 2022'!F:F,$B$3)+COUNTIFS('Leden 2023'!H:H,A16,'Leden 2023'!F:F,$B$3)+COUNTIFS('Únor 2023'!H:H,A16,'Únor 2023'!F:F,$B$3)+COUNTIFS('Březen 2023'!H:H,A16,'Březen 2023'!F:F,$B$3)</f>
        <v>13</v>
      </c>
      <c r="C16" s="163">
        <f>COUNTIFS('Říjen 2021'!H:H,A16,'Říjen 2021'!F:F,$C$3)+COUNTIFS('Listopad 2021'!H:H,A16,'Listopad 2021'!F:F,$C$3)+COUNTIFS('Prosinec 2021'!H:H,A16,'Prosinec 2021'!F:F,$C$3)+COUNTIFS('Leden 2022'!H:H,A16,'Leden 2022'!F:F,$C$3)+COUNTIFS('Únor 2022'!H:H,A16,'Únor 2022'!F:F,$C$3)+COUNTIFS('Březen 2022'!H:H,A16,'Březen 2022'!F:F,$C$3)+COUNTIFS('Duben 2022'!H:H,A16,'Duben 2022'!F:F,$C$3)+COUNTIFS('Květen 2022'!H:H,A16,'Květen 2022'!F:F,$C$3)+COUNTIFS('Červen 2022'!H:H,A16,'Červen 2022'!F:F,$C$3)+COUNTIFS('Červenec 2022'!H:H,A16,'Červenec 2022'!F:F,$C$3)+COUNTIFS('Srpen 2022'!H:H,A16,'Srpen 2022'!F:F,$C$3)+COUNTIFS('Září 2022'!H:H,A16,'Září 2022'!F:F,$C$3)+COUNTIFS('Říjen 2022'!H:H,A16,'Říjen 2022'!F:F,$C$3)+COUNTIFS('Listopad 2022'!H:H,A16,'Listopad 2022'!F:F,$C$3)+COUNTIFS('Prosinec 2022'!H:H,A16,'Prosinec 2022'!F:F,$C$3)+COUNTIFS('Leden 2023'!H:H,A16,'Leden 2023'!F:F,$C$3)+COUNTIFS('Únor 2023'!H:H,A16,'Únor 2023'!F:F,$C$3)+COUNTIFS('Březen 2023'!H:H,A16,'Březen 2023'!F:F,$C$3)</f>
        <v>13</v>
      </c>
      <c r="D16" s="163">
        <f>COUNTIFS('Říjen 2021'!H:H,A16,'Říjen 2021'!F:F,$D$3)+COUNTIFS('Listopad 2021'!H:H,A16,'Listopad 2021'!F:F,$D$3)+COUNTIFS('Prosinec 2021'!H:H,A16,'Prosinec 2021'!F:F,$D$3)+COUNTIFS('Leden 2022'!H:H,A16,'Leden 2022'!F:F,$D$3)+COUNTIFS('Únor 2022'!H:H,A16,'Únor 2022'!F:F,$D$3)+COUNTIFS('Březen 2022'!H:H,A16,'Březen 2022'!F:F,$D$3)+COUNTIFS('Duben 2022'!H:H,A16,'Duben 2022'!F:F,$D$3)+COUNTIFS('Květen 2022'!H:H,A16,'Květen 2022'!F:F,$D$3)+COUNTIFS('Červen 2022'!H:H,A16,'Červen 2022'!F:F,$D$3)+COUNTIFS('Červenec 2022'!H:H,A16,'Červenec 2022'!F:F,$D$3)+COUNTIFS('Srpen 2022'!H:H,A16,'Srpen 2022'!F:F,$D$3)+COUNTIFS('Září 2022'!H:H,A16,'Září 2022'!F:F,$D$3)+COUNTIFS('Říjen 2022'!H:H,A16,'Říjen 2022'!F:F,$D$3)+COUNTIFS('Listopad 2022'!H:H,A16,'Listopad 2022'!F:F,$D$3)+COUNTIFS('Prosinec 2022'!H:H,A16,'Prosinec 2022'!F:F,$D$3)+COUNTIFS('Leden 2023'!H:H,A16,'Leden 2023'!F:F,$D$3)+COUNTIFS('Únor 2023'!H:H,A16,'Únor 2023'!F:F,$D$3)+COUNTIFS('Březen 2023'!H:H,A16,'Březen 2023'!F:F,$D$3)</f>
        <v>1</v>
      </c>
      <c r="E16" s="162">
        <f>COUNTIF('Říjen 2021'!H:H,A16)+COUNTIF('Listopad 2021'!H:H,A16)+COUNTIF('Prosinec 2021'!H:H,A16)+COUNTIF('Leden 2022'!H:H,A16)+COUNTIF('Únor 2022'!H:H,A16)+COUNTIF('Březen 2022'!H:H,A16)+COUNTIF('Duben 2022'!H:H,A16)+COUNTIF('Květen 2022'!H:H,A16)+COUNTIF('Červen 2022'!H:H,A16)+COUNTIF('Červenec 2022'!H:H,A16)+COUNTIF('Srpen 2022'!H:H,A16)+COUNTIF('Září 2022'!H:H,A16)+COUNTIF('Říjen 2022'!H:H,A16)+COUNTIF('Listopad 2022'!H:H,A16)+COUNTIF('Prosinec 2022'!H:H,A16)+COUNTIF('Leden 2023'!H:H,A16)+COUNTIF('Únor 2023'!H:H,A16)+COUNTIF('Březen 2023'!H:H,A16)</f>
        <v>27</v>
      </c>
    </row>
    <row r="17" spans="1:5" ht="23.25" customHeight="1" x14ac:dyDescent="0.35">
      <c r="A17" s="151" t="s">
        <v>133</v>
      </c>
      <c r="B17" s="161">
        <f>COUNTIFS('Říjen 2021'!H:H,A17,'Říjen 2021'!F:F,$B$3)+COUNTIFS('Listopad 2021'!H:H,A17,'Listopad 2021'!F:F,$B$3)+COUNTIFS('Prosinec 2021'!H:H,A17,'Prosinec 2021'!F:F,$B$3)+COUNTIFS('Leden 2022'!H:H,A17,'Leden 2022'!F:F,$B$3)+COUNTIFS('Únor 2022'!H:H,A17,'Únor 2022'!F:F,$B$3)+COUNTIFS('Březen 2022'!H:H,A17,'Březen 2022'!F:F,$B$3)+COUNTIFS('Duben 2022'!H:H,A17,'Duben 2022'!F:F,$B$3)+COUNTIFS('Květen 2022'!H:H,A17,'Květen 2022'!F:F,$B$3)+COUNTIFS('Červen 2022'!H:H,A17,'Červen 2022'!F:F,$B$3)+COUNTIFS('Červenec 2022'!H:H,A17,'Červenec 2022'!F:F,$B$3)+COUNTIFS('Srpen 2022'!H:H,A17,'Srpen 2022'!F:F,$B$3)+COUNTIFS('Září 2022'!H:H,A17,'Září 2022'!F:F,$B$3)+COUNTIFS('Říjen 2022'!H:H,A17,'Říjen 2022'!F:F,$B$3)+COUNTIFS('Listopad 2022'!H:H,A17,'Listopad 2022'!F:F,$B$3)+COUNTIFS('Prosinec 2022'!H:H,A17,'Prosinec 2022'!F:F,$B$3)+COUNTIFS('Leden 2023'!H:H,A17,'Leden 2023'!F:F,$B$3)+COUNTIFS('Únor 2023'!H:H,A17,'Únor 2023'!F:F,$B$3)+COUNTIFS('Březen 2023'!H:H,A17,'Březen 2023'!F:F,$B$3)</f>
        <v>29</v>
      </c>
      <c r="C17" s="161">
        <f>COUNTIFS('Říjen 2021'!H:H,A17,'Říjen 2021'!F:F,$C$3)+COUNTIFS('Listopad 2021'!H:H,A17,'Listopad 2021'!F:F,$C$3)+COUNTIFS('Prosinec 2021'!H:H,A17,'Prosinec 2021'!F:F,$C$3)+COUNTIFS('Leden 2022'!H:H,A17,'Leden 2022'!F:F,$C$3)+COUNTIFS('Únor 2022'!H:H,A17,'Únor 2022'!F:F,$C$3)+COUNTIFS('Březen 2022'!H:H,A17,'Březen 2022'!F:F,$C$3)+COUNTIFS('Duben 2022'!H:H,A17,'Duben 2022'!F:F,$C$3)+COUNTIFS('Květen 2022'!H:H,A17,'Květen 2022'!F:F,$C$3)+COUNTIFS('Červen 2022'!H:H,A17,'Červen 2022'!F:F,$C$3)+COUNTIFS('Červenec 2022'!H:H,A17,'Červenec 2022'!F:F,$C$3)+COUNTIFS('Srpen 2022'!H:H,A17,'Srpen 2022'!F:F,$C$3)+COUNTIFS('Září 2022'!H:H,A17,'Září 2022'!F:F,$C$3)+COUNTIFS('Říjen 2022'!H:H,A17,'Říjen 2022'!F:F,$C$3)+COUNTIFS('Listopad 2022'!H:H,A17,'Listopad 2022'!F:F,$C$3)+COUNTIFS('Prosinec 2022'!H:H,A17,'Prosinec 2022'!F:F,$C$3)+COUNTIFS('Leden 2023'!H:H,A17,'Leden 2023'!F:F,$C$3)+COUNTIFS('Únor 2023'!H:H,A17,'Únor 2023'!F:F,$C$3)+COUNTIFS('Březen 2023'!H:H,A17,'Březen 2023'!F:F,$C$3)</f>
        <v>25</v>
      </c>
      <c r="D17" s="161">
        <f>COUNTIFS('Říjen 2021'!H:H,A17,'Říjen 2021'!F:F,$D$3)+COUNTIFS('Listopad 2021'!H:H,A17,'Listopad 2021'!F:F,$D$3)+COUNTIFS('Prosinec 2021'!H:H,A17,'Prosinec 2021'!F:F,$D$3)+COUNTIFS('Leden 2022'!H:H,A17,'Leden 2022'!F:F,$D$3)+COUNTIFS('Únor 2022'!H:H,A17,'Únor 2022'!F:F,$D$3)+COUNTIFS('Březen 2022'!H:H,A17,'Březen 2022'!F:F,$D$3)+COUNTIFS('Duben 2022'!H:H,A17,'Duben 2022'!F:F,$D$3)+COUNTIFS('Květen 2022'!H:H,A17,'Květen 2022'!F:F,$D$3)+COUNTIFS('Červen 2022'!H:H,A17,'Červen 2022'!F:F,$D$3)+COUNTIFS('Červenec 2022'!H:H,A17,'Červenec 2022'!F:F,$D$3)+COUNTIFS('Srpen 2022'!H:H,A17,'Srpen 2022'!F:F,$D$3)+COUNTIFS('Září 2022'!H:H,A17,'Září 2022'!F:F,$D$3)+COUNTIFS('Říjen 2022'!H:H,A17,'Říjen 2022'!F:F,$D$3)+COUNTIFS('Listopad 2022'!H:H,A17,'Listopad 2022'!F:F,$D$3)+COUNTIFS('Prosinec 2022'!H:H,A17,'Prosinec 2022'!F:F,$D$3)+COUNTIFS('Leden 2023'!H:H,A17,'Leden 2023'!F:F,$D$3)+COUNTIFS('Únor 2023'!H:H,A17,'Únor 2023'!F:F,$D$3)+COUNTIFS('Březen 2023'!H:H,A17,'Březen 2023'!F:F,$D$3)</f>
        <v>0</v>
      </c>
      <c r="E17" s="161">
        <f>COUNTIF('Říjen 2021'!H:H,A17)+COUNTIF('Listopad 2021'!H:H,A17)+COUNTIF('Prosinec 2021'!H:H,A17)+COUNTIF('Leden 2022'!H:H,A17)+COUNTIF('Únor 2022'!H:H,A17)+COUNTIF('Březen 2022'!H:H,A17)+COUNTIF('Duben 2022'!H:H,A17)+COUNTIF('Květen 2022'!H:H,A17)+COUNTIF('Červen 2022'!H:H,A17)+COUNTIF('Červenec 2022'!H:H,A17)+COUNTIF('Srpen 2022'!H:H,A17)+COUNTIF('Září 2022'!H:H,A17)+COUNTIF('Říjen 2022'!H:H,A17)+COUNTIF('Listopad 2022'!H:H,A17)+COUNTIF('Prosinec 2022'!H:H,A17)+COUNTIF('Leden 2023'!H:H,A17)+COUNTIF('Únor 2023'!H:H,A17)+COUNTIF('Březen 2023'!H:H,A17)</f>
        <v>54</v>
      </c>
    </row>
    <row r="18" spans="1:5" ht="23.25" customHeight="1" x14ac:dyDescent="0.35">
      <c r="A18" s="151" t="s">
        <v>135</v>
      </c>
      <c r="B18" s="161">
        <f>COUNTIFS('Říjen 2021'!H:H,A18,'Říjen 2021'!F:F,$B$3)+COUNTIFS('Listopad 2021'!H:H,A18,'Listopad 2021'!F:F,$B$3)+COUNTIFS('Prosinec 2021'!H:H,A18,'Prosinec 2021'!F:F,$B$3)+COUNTIFS('Leden 2022'!H:H,A18,'Leden 2022'!F:F,$B$3)+COUNTIFS('Únor 2022'!H:H,A18,'Únor 2022'!F:F,$B$3)+COUNTIFS('Březen 2022'!H:H,A18,'Březen 2022'!F:F,$B$3)+COUNTIFS('Duben 2022'!H:H,A18,'Duben 2022'!F:F,$B$3)+COUNTIFS('Květen 2022'!H:H,A18,'Květen 2022'!F:F,$B$3)+COUNTIFS('Červen 2022'!H:H,A18,'Červen 2022'!F:F,$B$3)+COUNTIFS('Červenec 2022'!H:H,A18,'Červenec 2022'!F:F,$B$3)+COUNTIFS('Srpen 2022'!H:H,A18,'Srpen 2022'!F:F,$B$3)+COUNTIFS('Září 2022'!H:H,A18,'Září 2022'!F:F,$B$3)+COUNTIFS('Říjen 2022'!H:H,A18,'Říjen 2022'!F:F,$B$3)+COUNTIFS('Listopad 2022'!H:H,A18,'Listopad 2022'!F:F,$B$3)+COUNTIFS('Prosinec 2022'!H:H,A18,'Prosinec 2022'!F:F,$B$3)+COUNTIFS('Leden 2023'!H:H,A18,'Leden 2023'!F:F,$B$3)+COUNTIFS('Únor 2023'!H:H,A18,'Únor 2023'!F:F,$B$3)+COUNTIFS('Březen 2023'!H:H,A18,'Březen 2023'!F:F,$B$3)</f>
        <v>28</v>
      </c>
      <c r="C18" s="161">
        <f>COUNTIFS('Říjen 2021'!H:H,A18,'Říjen 2021'!F:F,$C$3)+COUNTIFS('Listopad 2021'!H:H,A18,'Listopad 2021'!F:F,$C$3)+COUNTIFS('Prosinec 2021'!H:H,A18,'Prosinec 2021'!F:F,$C$3)+COUNTIFS('Leden 2022'!H:H,A18,'Leden 2022'!F:F,$C$3)+COUNTIFS('Únor 2022'!H:H,A18,'Únor 2022'!F:F,$C$3)+COUNTIFS('Březen 2022'!H:H,A18,'Březen 2022'!F:F,$C$3)+COUNTIFS('Duben 2022'!H:H,A18,'Duben 2022'!F:F,$C$3)+COUNTIFS('Květen 2022'!H:H,A18,'Květen 2022'!F:F,$C$3)+COUNTIFS('Červen 2022'!H:H,A18,'Červen 2022'!F:F,$C$3)+COUNTIFS('Červenec 2022'!H:H,A18,'Červenec 2022'!F:F,$C$3)+COUNTIFS('Srpen 2022'!H:H,A18,'Srpen 2022'!F:F,$C$3)+COUNTIFS('Září 2022'!H:H,A18,'Září 2022'!F:F,$C$3)+COUNTIFS('Říjen 2022'!H:H,A18,'Říjen 2022'!F:F,$C$3)+COUNTIFS('Listopad 2022'!H:H,A18,'Listopad 2022'!F:F,$C$3)+COUNTIFS('Prosinec 2022'!H:H,A18,'Prosinec 2022'!F:F,$C$3)+COUNTIFS('Leden 2023'!H:H,A18,'Leden 2023'!F:F,$C$3)+COUNTIFS('Únor 2023'!H:H,A18,'Únor 2023'!F:F,$C$3)+COUNTIFS('Březen 2023'!H:H,A18,'Březen 2023'!F:F,$C$3)</f>
        <v>29</v>
      </c>
      <c r="D18" s="161">
        <f>COUNTIFS('Říjen 2021'!H:H,A18,'Říjen 2021'!F:F,$D$3)+COUNTIFS('Listopad 2021'!H:H,A18,'Listopad 2021'!F:F,$D$3)+COUNTIFS('Prosinec 2021'!H:H,A18,'Prosinec 2021'!F:F,$D$3)+COUNTIFS('Leden 2022'!H:H,A18,'Leden 2022'!F:F,$D$3)+COUNTIFS('Únor 2022'!H:H,A18,'Únor 2022'!F:F,$D$3)+COUNTIFS('Březen 2022'!H:H,A18,'Březen 2022'!F:F,$D$3)+COUNTIFS('Duben 2022'!H:H,A18,'Duben 2022'!F:F,$D$3)+COUNTIFS('Květen 2022'!H:H,A18,'Květen 2022'!F:F,$D$3)+COUNTIFS('Červen 2022'!H:H,A18,'Červen 2022'!F:F,$D$3)+COUNTIFS('Červenec 2022'!H:H,A18,'Červenec 2022'!F:F,$D$3)+COUNTIFS('Srpen 2022'!H:H,A18,'Srpen 2022'!F:F,$D$3)+COUNTIFS('Září 2022'!H:H,A18,'Září 2022'!F:F,$D$3)+COUNTIFS('Říjen 2022'!H:H,A18,'Říjen 2022'!F:F,$D$3)+COUNTIFS('Listopad 2022'!H:H,A18,'Listopad 2022'!F:F,$D$3)+COUNTIFS('Prosinec 2022'!H:H,A18,'Prosinec 2022'!F:F,$D$3)+COUNTIFS('Leden 2023'!H:H,A18,'Leden 2023'!F:F,$D$3)+COUNTIFS('Únor 2023'!H:H,A18,'Únor 2023'!F:F,$D$3)+COUNTIFS('Březen 2023'!H:H,A18,'Březen 2023'!F:F,$D$3)</f>
        <v>0</v>
      </c>
      <c r="E18" s="161">
        <f>COUNTIF('Říjen 2021'!H:H,A18)+COUNTIF('Listopad 2021'!H:H,A18)+COUNTIF('Prosinec 2021'!H:H,A18)+COUNTIF('Leden 2022'!H:H,A18)+COUNTIF('Únor 2022'!H:H,A18)+COUNTIF('Březen 2022'!H:H,A18)+COUNTIF('Duben 2022'!H:H,A18)+COUNTIF('Květen 2022'!H:H,A18)+COUNTIF('Červen 2022'!H:H,A18)+COUNTIF('Červenec 2022'!H:H,A18)+COUNTIF('Srpen 2022'!H:H,A18)+COUNTIF('Září 2022'!H:H,A18)+COUNTIF('Říjen 2022'!H:H,A18)+COUNTIF('Listopad 2022'!H:H,A18)+COUNTIF('Prosinec 2022'!H:H,A18)+COUNTIF('Leden 2023'!H:H,A18)+COUNTIF('Únor 2023'!H:H,A18)+COUNTIF('Březen 2023'!H:H,A18)</f>
        <v>57</v>
      </c>
    </row>
    <row r="19" spans="1:5" ht="23.25" customHeight="1" x14ac:dyDescent="0.35">
      <c r="A19" s="152" t="s">
        <v>26</v>
      </c>
      <c r="B19" s="163">
        <f>COUNTIFS('Říjen 2021'!H:H,A19,'Říjen 2021'!F:F,$B$3)+COUNTIFS('Listopad 2021'!H:H,A19,'Listopad 2021'!F:F,$B$3)+COUNTIFS('Prosinec 2021'!H:H,A19,'Prosinec 2021'!F:F,$B$3)+COUNTIFS('Leden 2022'!H:H,A19,'Leden 2022'!F:F,$B$3)+COUNTIFS('Únor 2022'!H:H,A19,'Únor 2022'!F:F,$B$3)+COUNTIFS('Březen 2022'!H:H,A19,'Březen 2022'!F:F,$B$3)+COUNTIFS('Duben 2022'!H:H,A19,'Duben 2022'!F:F,$B$3)+COUNTIFS('Květen 2022'!H:H,A19,'Květen 2022'!F:F,$B$3)+COUNTIFS('Červen 2022'!H:H,A19,'Červen 2022'!F:F,$B$3)+COUNTIFS('Červenec 2022'!H:H,A19,'Červenec 2022'!F:F,$B$3)+COUNTIFS('Srpen 2022'!H:H,A19,'Srpen 2022'!F:F,$B$3)+COUNTIFS('Září 2022'!H:H,A19,'Září 2022'!F:F,$B$3)+COUNTIFS('Říjen 2022'!H:H,A19,'Říjen 2022'!F:F,$B$3)+COUNTIFS('Listopad 2022'!H:H,A19,'Listopad 2022'!F:F,$B$3)+COUNTIFS('Prosinec 2022'!H:H,A19,'Prosinec 2022'!F:F,$B$3)+COUNTIFS('Leden 2023'!H:H,A19,'Leden 2023'!F:F,$B$3)+COUNTIFS('Únor 2023'!H:H,A19,'Únor 2023'!F:F,$B$3)+COUNTIFS('Březen 2023'!H:H,A19,'Březen 2023'!F:F,$B$3)</f>
        <v>43</v>
      </c>
      <c r="C19" s="163">
        <f>COUNTIFS('Říjen 2021'!H:H,A19,'Říjen 2021'!F:F,$C$3)+COUNTIFS('Listopad 2021'!H:H,A19,'Listopad 2021'!F:F,$C$3)+COUNTIFS('Prosinec 2021'!H:H,A19,'Prosinec 2021'!F:F,$C$3)+COUNTIFS('Leden 2022'!H:H,A19,'Leden 2022'!F:F,$C$3)+COUNTIFS('Únor 2022'!H:H,A19,'Únor 2022'!F:F,$C$3)+COUNTIFS('Březen 2022'!H:H,A19,'Březen 2022'!F:F,$C$3)+COUNTIFS('Duben 2022'!H:H,A19,'Duben 2022'!F:F,$C$3)+COUNTIFS('Květen 2022'!H:H,A19,'Květen 2022'!F:F,$C$3)+COUNTIFS('Červen 2022'!H:H,A19,'Červen 2022'!F:F,$C$3)+COUNTIFS('Červenec 2022'!H:H,A19,'Červenec 2022'!F:F,$C$3)+COUNTIFS('Srpen 2022'!H:H,A19,'Srpen 2022'!F:F,$C$3)+COUNTIFS('Září 2022'!H:H,A19,'Září 2022'!F:F,$C$3)+COUNTIFS('Říjen 2022'!H:H,A19,'Říjen 2022'!F:F,$C$3)+COUNTIFS('Listopad 2022'!H:H,A19,'Listopad 2022'!F:F,$C$3)+COUNTIFS('Prosinec 2022'!H:H,A19,'Prosinec 2022'!F:F,$C$3)+COUNTIFS('Leden 2023'!H:H,A19,'Leden 2023'!F:F,$C$3)+COUNTIFS('Únor 2023'!H:H,A19,'Únor 2023'!F:F,$C$3)+COUNTIFS('Březen 2023'!H:H,A19,'Březen 2023'!F:F,$C$3)</f>
        <v>41</v>
      </c>
      <c r="D19" s="163">
        <f>COUNTIFS('Říjen 2021'!H:H,A19,'Říjen 2021'!F:F,$D$3)+COUNTIFS('Listopad 2021'!H:H,A19,'Listopad 2021'!F:F,$D$3)+COUNTIFS('Prosinec 2021'!H:H,A19,'Prosinec 2021'!F:F,$D$3)+COUNTIFS('Leden 2022'!H:H,A19,'Leden 2022'!F:F,$D$3)+COUNTIFS('Únor 2022'!H:H,A19,'Únor 2022'!F:F,$D$3)+COUNTIFS('Březen 2022'!H:H,A19,'Březen 2022'!F:F,$D$3)+COUNTIFS('Duben 2022'!H:H,A19,'Duben 2022'!F:F,$D$3)+COUNTIFS('Květen 2022'!H:H,A19,'Květen 2022'!F:F,$D$3)+COUNTIFS('Červen 2022'!H:H,A19,'Červen 2022'!F:F,$D$3)+COUNTIFS('Červenec 2022'!H:H,A19,'Červenec 2022'!F:F,$D$3)+COUNTIFS('Srpen 2022'!H:H,A19,'Srpen 2022'!F:F,$D$3)+COUNTIFS('Září 2022'!H:H,A19,'Září 2022'!F:F,$D$3)+COUNTIFS('Říjen 2022'!H:H,A19,'Říjen 2022'!F:F,$D$3)+COUNTIFS('Listopad 2022'!H:H,A19,'Listopad 2022'!F:F,$D$3)+COUNTIFS('Prosinec 2022'!H:H,A19,'Prosinec 2022'!F:F,$D$3)+COUNTIFS('Leden 2023'!H:H,A19,'Leden 2023'!F:F,$D$3)+COUNTIFS('Únor 2023'!H:H,A19,'Únor 2023'!F:F,$D$3)+COUNTIFS('Březen 2023'!H:H,A19,'Březen 2023'!F:F,$D$3)</f>
        <v>0</v>
      </c>
      <c r="E19" s="162">
        <f>COUNTIF('Říjen 2021'!H:H,A19)+COUNTIF('Listopad 2021'!H:H,A19)+COUNTIF('Prosinec 2021'!H:H,A19)+COUNTIF('Leden 2022'!H:H,A19)+COUNTIF('Únor 2022'!H:H,A19)+COUNTIF('Březen 2022'!H:H,A19)+COUNTIF('Duben 2022'!H:H,A19)+COUNTIF('Květen 2022'!H:H,A19)+COUNTIF('Červen 2022'!H:H,A19)+COUNTIF('Červenec 2022'!H:H,A19)+COUNTIF('Srpen 2022'!H:H,A19)+COUNTIF('Září 2022'!H:H,A19)+COUNTIF('Říjen 2022'!H:H,A19)+COUNTIF('Listopad 2022'!H:H,A19)+COUNTIF('Prosinec 2022'!H:H,A19)+COUNTIF('Leden 2023'!H:H,A19)+COUNTIF('Únor 2023'!H:H,A19)+COUNTIF('Březen 2023'!H:H,A19)</f>
        <v>84</v>
      </c>
    </row>
    <row r="20" spans="1:5" ht="23.25" customHeight="1" x14ac:dyDescent="0.35">
      <c r="A20" s="152" t="s">
        <v>16</v>
      </c>
      <c r="B20" s="163">
        <f>COUNTIFS('Říjen 2021'!H:H,A20,'Říjen 2021'!F:F,$B$3)+COUNTIFS('Listopad 2021'!H:H,A20,'Listopad 2021'!F:F,$B$3)+COUNTIFS('Prosinec 2021'!H:H,A20,'Prosinec 2021'!F:F,$B$3)+COUNTIFS('Leden 2022'!H:H,A20,'Leden 2022'!F:F,$B$3)+COUNTIFS('Únor 2022'!H:H,A20,'Únor 2022'!F:F,$B$3)+COUNTIFS('Březen 2022'!H:H,A20,'Březen 2022'!F:F,$B$3)+COUNTIFS('Duben 2022'!H:H,A20,'Duben 2022'!F:F,$B$3)+COUNTIFS('Květen 2022'!H:H,A20,'Květen 2022'!F:F,$B$3)+COUNTIFS('Červen 2022'!H:H,A20,'Červen 2022'!F:F,$B$3)+COUNTIFS('Červenec 2022'!H:H,A20,'Červenec 2022'!F:F,$B$3)+COUNTIFS('Srpen 2022'!H:H,A20,'Srpen 2022'!F:F,$B$3)+COUNTIFS('Září 2022'!H:H,A20,'Září 2022'!F:F,$B$3)+COUNTIFS('Říjen 2022'!H:H,A20,'Říjen 2022'!F:F,$B$3)+COUNTIFS('Listopad 2022'!H:H,A20,'Listopad 2022'!F:F,$B$3)+COUNTIFS('Prosinec 2022'!H:H,A20,'Prosinec 2022'!F:F,$B$3)+COUNTIFS('Leden 2023'!H:H,A20,'Leden 2023'!F:F,$B$3)+COUNTIFS('Únor 2023'!H:H,A20,'Únor 2023'!F:F,$B$3)+COUNTIFS('Březen 2023'!H:H,A20,'Březen 2023'!F:F,$B$3)</f>
        <v>43</v>
      </c>
      <c r="C20" s="163">
        <f>COUNTIFS('Říjen 2021'!H:H,A20,'Říjen 2021'!F:F,$C$3)+COUNTIFS('Listopad 2021'!H:H,A20,'Listopad 2021'!F:F,$C$3)+COUNTIFS('Prosinec 2021'!H:H,A20,'Prosinec 2021'!F:F,$C$3)+COUNTIFS('Leden 2022'!H:H,A20,'Leden 2022'!F:F,$C$3)+COUNTIFS('Únor 2022'!H:H,A20,'Únor 2022'!F:F,$C$3)+COUNTIFS('Březen 2022'!H:H,A20,'Březen 2022'!F:F,$C$3)+COUNTIFS('Duben 2022'!H:H,A20,'Duben 2022'!F:F,$C$3)+COUNTIFS('Květen 2022'!H:H,A20,'Květen 2022'!F:F,$C$3)+COUNTIFS('Červen 2022'!H:H,A20,'Červen 2022'!F:F,$C$3)+COUNTIFS('Červenec 2022'!H:H,A20,'Červenec 2022'!F:F,$C$3)+COUNTIFS('Srpen 2022'!H:H,A20,'Srpen 2022'!F:F,$C$3)+COUNTIFS('Září 2022'!H:H,A20,'Září 2022'!F:F,$C$3)+COUNTIFS('Říjen 2022'!H:H,A20,'Říjen 2022'!F:F,$C$3)+COUNTIFS('Listopad 2022'!H:H,A20,'Listopad 2022'!F:F,$C$3)+COUNTIFS('Prosinec 2022'!H:H,A20,'Prosinec 2022'!F:F,$C$3)+COUNTIFS('Leden 2023'!H:H,A20,'Leden 2023'!F:F,$C$3)+COUNTIFS('Únor 2023'!H:H,A20,'Únor 2023'!F:F,$C$3)+COUNTIFS('Březen 2023'!H:H,A20,'Březen 2023'!F:F,$C$3)</f>
        <v>50</v>
      </c>
      <c r="D20" s="163">
        <f>COUNTIFS('Říjen 2021'!H:H,A20,'Říjen 2021'!F:F,$D$3)+COUNTIFS('Listopad 2021'!H:H,A20,'Listopad 2021'!F:F,$D$3)+COUNTIFS('Prosinec 2021'!H:H,A20,'Prosinec 2021'!F:F,$D$3)+COUNTIFS('Leden 2022'!H:H,A20,'Leden 2022'!F:F,$D$3)+COUNTIFS('Únor 2022'!H:H,A20,'Únor 2022'!F:F,$D$3)+COUNTIFS('Březen 2022'!H:H,A20,'Březen 2022'!F:F,$D$3)+COUNTIFS('Duben 2022'!H:H,A20,'Duben 2022'!F:F,$D$3)+COUNTIFS('Květen 2022'!H:H,A20,'Květen 2022'!F:F,$D$3)+COUNTIFS('Červen 2022'!H:H,A20,'Červen 2022'!F:F,$D$3)+COUNTIFS('Červenec 2022'!H:H,A20,'Červenec 2022'!F:F,$D$3)+COUNTIFS('Srpen 2022'!H:H,A20,'Srpen 2022'!F:F,$D$3)+COUNTIFS('Září 2022'!H:H,A20,'Září 2022'!F:F,$D$3)+COUNTIFS('Říjen 2022'!H:H,A20,'Říjen 2022'!F:F,$D$3)+COUNTIFS('Listopad 2022'!H:H,A20,'Listopad 2022'!F:F,$D$3)+COUNTIFS('Prosinec 2022'!H:H,A20,'Prosinec 2022'!F:F,$D$3)+COUNTIFS('Leden 2023'!H:H,A20,'Leden 2023'!F:F,$D$3)+COUNTIFS('Únor 2023'!H:H,A20,'Únor 2023'!F:F,$D$3)+COUNTIFS('Březen 2023'!H:H,A20,'Březen 2023'!F:F,$D$3)</f>
        <v>0</v>
      </c>
      <c r="E20" s="162">
        <f>COUNTIF('Říjen 2021'!H:H,A20)+COUNTIF('Listopad 2021'!H:H,A20)+COUNTIF('Prosinec 2021'!H:H,A20)+COUNTIF('Leden 2022'!H:H,A20)+COUNTIF('Únor 2022'!H:H,A20)+COUNTIF('Březen 2022'!H:H,A20)+COUNTIF('Duben 2022'!H:H,A20)+COUNTIF('Květen 2022'!H:H,A20)+COUNTIF('Červen 2022'!H:H,A20)+COUNTIF('Červenec 2022'!H:H,A20)+COUNTIF('Srpen 2022'!H:H,A20)+COUNTIF('Září 2022'!H:H,A20)+COUNTIF('Říjen 2022'!H:H,A20)+COUNTIF('Listopad 2022'!H:H,A20)+COUNTIF('Prosinec 2022'!H:H,A20)+COUNTIF('Leden 2023'!H:H,A20)+COUNTIF('Únor 2023'!H:H,A20)+COUNTIF('Březen 2023'!H:H,A20)</f>
        <v>93</v>
      </c>
    </row>
    <row r="21" spans="1:5" ht="23.25" customHeight="1" x14ac:dyDescent="0.35">
      <c r="A21" s="151" t="s">
        <v>93</v>
      </c>
      <c r="B21" s="161">
        <f>COUNTIFS('Říjen 2021'!H:H,A21,'Říjen 2021'!F:F,$B$3)+COUNTIFS('Listopad 2021'!H:H,A21,'Listopad 2021'!F:F,$B$3)+COUNTIFS('Prosinec 2021'!H:H,A21,'Prosinec 2021'!F:F,$B$3)+COUNTIFS('Leden 2022'!H:H,A21,'Leden 2022'!F:F,$B$3)+COUNTIFS('Únor 2022'!H:H,A21,'Únor 2022'!F:F,$B$3)+COUNTIFS('Březen 2022'!H:H,A21,'Březen 2022'!F:F,$B$3)+COUNTIFS('Duben 2022'!H:H,A21,'Duben 2022'!F:F,$B$3)+COUNTIFS('Květen 2022'!H:H,A21,'Květen 2022'!F:F,$B$3)+COUNTIFS('Červen 2022'!H:H,A21,'Červen 2022'!F:F,$B$3)+COUNTIFS('Červenec 2022'!H:H,A21,'Červenec 2022'!F:F,$B$3)+COUNTIFS('Srpen 2022'!H:H,A21,'Srpen 2022'!F:F,$B$3)+COUNTIFS('Září 2022'!H:H,A21,'Září 2022'!F:F,$B$3)+COUNTIFS('Říjen 2022'!H:H,A21,'Říjen 2022'!F:F,$B$3)+COUNTIFS('Listopad 2022'!H:H,A21,'Listopad 2022'!F:F,$B$3)+COUNTIFS('Prosinec 2022'!H:H,A21,'Prosinec 2022'!F:F,$B$3)+COUNTIFS('Leden 2023'!H:H,A21,'Leden 2023'!F:F,$B$3)+COUNTIFS('Únor 2023'!H:H,A21,'Únor 2023'!F:F,$B$3)+COUNTIFS('Březen 2023'!H:H,A21,'Březen 2023'!F:F,$B$3)</f>
        <v>60</v>
      </c>
      <c r="C21" s="161">
        <f>COUNTIFS('Říjen 2021'!H:H,A21,'Říjen 2021'!F:F,$C$3)+COUNTIFS('Listopad 2021'!H:H,A21,'Listopad 2021'!F:F,$C$3)+COUNTIFS('Prosinec 2021'!H:H,A21,'Prosinec 2021'!F:F,$C$3)+COUNTIFS('Leden 2022'!H:H,A21,'Leden 2022'!F:F,$C$3)+COUNTIFS('Únor 2022'!H:H,A21,'Únor 2022'!F:F,$C$3)+COUNTIFS('Březen 2022'!H:H,A21,'Březen 2022'!F:F,$C$3)+COUNTIFS('Duben 2022'!H:H,A21,'Duben 2022'!F:F,$C$3)+COUNTIFS('Květen 2022'!H:H,A21,'Květen 2022'!F:F,$C$3)+COUNTIFS('Červen 2022'!H:H,A21,'Červen 2022'!F:F,$C$3)+COUNTIFS('Červenec 2022'!H:H,A21,'Červenec 2022'!F:F,$C$3)+COUNTIFS('Srpen 2022'!H:H,A21,'Srpen 2022'!F:F,$C$3)+COUNTIFS('Září 2022'!H:H,A21,'Září 2022'!F:F,$C$3)+COUNTIFS('Říjen 2022'!H:H,A21,'Říjen 2022'!F:F,$C$3)+COUNTIFS('Listopad 2022'!H:H,A21,'Listopad 2022'!F:F,$C$3)+COUNTIFS('Prosinec 2022'!H:H,A21,'Prosinec 2022'!F:F,$C$3)+COUNTIFS('Leden 2023'!H:H,A21,'Leden 2023'!F:F,$C$3)+COUNTIFS('Únor 2023'!H:H,A21,'Únor 2023'!F:F,$C$3)+COUNTIFS('Březen 2023'!H:H,A21,'Březen 2023'!F:F,$C$3)</f>
        <v>40</v>
      </c>
      <c r="D21" s="161">
        <f>COUNTIFS('Říjen 2021'!H:H,A21,'Říjen 2021'!F:F,$D$3)+COUNTIFS('Listopad 2021'!H:H,A21,'Listopad 2021'!F:F,$D$3)+COUNTIFS('Prosinec 2021'!H:H,A21,'Prosinec 2021'!F:F,$D$3)+COUNTIFS('Leden 2022'!H:H,A21,'Leden 2022'!F:F,$D$3)+COUNTIFS('Únor 2022'!H:H,A21,'Únor 2022'!F:F,$D$3)+COUNTIFS('Březen 2022'!H:H,A21,'Březen 2022'!F:F,$D$3)+COUNTIFS('Duben 2022'!H:H,A21,'Duben 2022'!F:F,$D$3)+COUNTIFS('Květen 2022'!H:H,A21,'Květen 2022'!F:F,$D$3)+COUNTIFS('Červen 2022'!H:H,A21,'Červen 2022'!F:F,$D$3)+COUNTIFS('Červenec 2022'!H:H,A21,'Červenec 2022'!F:F,$D$3)+COUNTIFS('Srpen 2022'!H:H,A21,'Srpen 2022'!F:F,$D$3)+COUNTIFS('Září 2022'!H:H,A21,'Září 2022'!F:F,$D$3)+COUNTIFS('Říjen 2022'!H:H,A21,'Říjen 2022'!F:F,$D$3)+COUNTIFS('Listopad 2022'!H:H,A21,'Listopad 2022'!F:F,$D$3)+COUNTIFS('Prosinec 2022'!H:H,A21,'Prosinec 2022'!F:F,$D$3)+COUNTIFS('Leden 2023'!H:H,A21,'Leden 2023'!F:F,$D$3)+COUNTIFS('Únor 2023'!H:H,A21,'Únor 2023'!F:F,$D$3)+COUNTIFS('Březen 2023'!H:H,A21,'Březen 2023'!F:F,$D$3)</f>
        <v>2</v>
      </c>
      <c r="E21" s="161">
        <f>COUNTIF('Říjen 2021'!H:H,A21)+COUNTIF('Listopad 2021'!H:H,A21)+COUNTIF('Prosinec 2021'!H:H,A21)+COUNTIF('Leden 2022'!H:H,A21)+COUNTIF('Únor 2022'!H:H,A21)+COUNTIF('Březen 2022'!H:H,A21)+COUNTIF('Duben 2022'!H:H,A21)+COUNTIF('Květen 2022'!H:H,A21)+COUNTIF('Červen 2022'!H:H,A21)+COUNTIF('Červenec 2022'!H:H,A21)+COUNTIF('Srpen 2022'!H:H,A21)+COUNTIF('Září 2022'!H:H,A21)+COUNTIF('Říjen 2022'!H:H,A21)+COUNTIF('Listopad 2022'!H:H,A21)+COUNTIF('Prosinec 2022'!H:H,A21)+COUNTIF('Leden 2023'!H:H,A21)+COUNTIF('Únor 2023'!H:H,A21)+COUNTIF('Březen 2023'!H:H,A21)</f>
        <v>103</v>
      </c>
    </row>
    <row r="22" spans="1:5" ht="23.25" customHeight="1" x14ac:dyDescent="0.35">
      <c r="A22" s="151" t="s">
        <v>52</v>
      </c>
      <c r="B22" s="161">
        <f>COUNTIFS('Říjen 2021'!H:H,A22,'Říjen 2021'!F:F,$B$3)+COUNTIFS('Listopad 2021'!H:H,A22,'Listopad 2021'!F:F,$B$3)+COUNTIFS('Prosinec 2021'!H:H,A22,'Prosinec 2021'!F:F,$B$3)+COUNTIFS('Leden 2022'!H:H,A22,'Leden 2022'!F:F,$B$3)+COUNTIFS('Únor 2022'!H:H,A22,'Únor 2022'!F:F,$B$3)+COUNTIFS('Březen 2022'!H:H,A22,'Březen 2022'!F:F,$B$3)+COUNTIFS('Duben 2022'!H:H,A22,'Duben 2022'!F:F,$B$3)+COUNTIFS('Květen 2022'!H:H,A22,'Květen 2022'!F:F,$B$3)+COUNTIFS('Červen 2022'!H:H,A22,'Červen 2022'!F:F,$B$3)+COUNTIFS('Červenec 2022'!H:H,A22,'Červenec 2022'!F:F,$B$3)+COUNTIFS('Srpen 2022'!H:H,A22,'Srpen 2022'!F:F,$B$3)+COUNTIFS('Září 2022'!H:H,A22,'Září 2022'!F:F,$B$3)+COUNTIFS('Říjen 2022'!H:H,A22,'Říjen 2022'!F:F,$B$3)+COUNTIFS('Listopad 2022'!H:H,A22,'Listopad 2022'!F:F,$B$3)+COUNTIFS('Prosinec 2022'!H:H,A22,'Prosinec 2022'!F:F,$B$3)+COUNTIFS('Leden 2023'!H:H,A22,'Leden 2023'!F:F,$B$3)+COUNTIFS('Únor 2023'!H:H,A22,'Únor 2023'!F:F,$B$3)+COUNTIFS('Březen 2023'!H:H,A22,'Březen 2023'!F:F,$B$3)</f>
        <v>65</v>
      </c>
      <c r="C22" s="161">
        <f>COUNTIFS('Říjen 2021'!H:H,A22,'Říjen 2021'!F:F,$C$3)+COUNTIFS('Listopad 2021'!H:H,A22,'Listopad 2021'!F:F,$C$3)+COUNTIFS('Prosinec 2021'!H:H,A22,'Prosinec 2021'!F:F,$C$3)+COUNTIFS('Leden 2022'!H:H,A22,'Leden 2022'!F:F,$C$3)+COUNTIFS('Únor 2022'!H:H,A22,'Únor 2022'!F:F,$C$3)+COUNTIFS('Březen 2022'!H:H,A22,'Březen 2022'!F:F,$C$3)+COUNTIFS('Duben 2022'!H:H,A22,'Duben 2022'!F:F,$C$3)+COUNTIFS('Květen 2022'!H:H,A22,'Květen 2022'!F:F,$C$3)+COUNTIFS('Červen 2022'!H:H,A22,'Červen 2022'!F:F,$C$3)+COUNTIFS('Červenec 2022'!H:H,A22,'Červenec 2022'!F:F,$C$3)+COUNTIFS('Srpen 2022'!H:H,A22,'Srpen 2022'!F:F,$C$3)+COUNTIFS('Září 2022'!H:H,A22,'Září 2022'!F:F,$C$3)+COUNTIFS('Říjen 2022'!H:H,A22,'Říjen 2022'!F:F,$C$3)+COUNTIFS('Listopad 2022'!H:H,A22,'Listopad 2022'!F:F,$C$3)+COUNTIFS('Prosinec 2022'!H:H,A22,'Prosinec 2022'!F:F,$C$3)+COUNTIFS('Leden 2023'!H:H,A22,'Leden 2023'!F:F,$C$3)+COUNTIFS('Únor 2023'!H:H,A22,'Únor 2023'!F:F,$C$3)+COUNTIFS('Březen 2023'!H:H,A22,'Březen 2023'!F:F,$C$3)</f>
        <v>56</v>
      </c>
      <c r="D22" s="161">
        <f>COUNTIFS('Říjen 2021'!H:H,A22,'Říjen 2021'!F:F,$D$3)+COUNTIFS('Listopad 2021'!H:H,A22,'Listopad 2021'!F:F,$D$3)+COUNTIFS('Prosinec 2021'!H:H,A22,'Prosinec 2021'!F:F,$D$3)+COUNTIFS('Leden 2022'!H:H,A22,'Leden 2022'!F:F,$D$3)+COUNTIFS('Únor 2022'!H:H,A22,'Únor 2022'!F:F,$D$3)+COUNTIFS('Březen 2022'!H:H,A22,'Březen 2022'!F:F,$D$3)+COUNTIFS('Duben 2022'!H:H,A22,'Duben 2022'!F:F,$D$3)+COUNTIFS('Květen 2022'!H:H,A22,'Květen 2022'!F:F,$D$3)+COUNTIFS('Červen 2022'!H:H,A22,'Červen 2022'!F:F,$D$3)+COUNTIFS('Červenec 2022'!H:H,A22,'Červenec 2022'!F:F,$D$3)+COUNTIFS('Srpen 2022'!H:H,A22,'Srpen 2022'!F:F,$D$3)+COUNTIFS('Září 2022'!H:H,A22,'Září 2022'!F:F,$D$3)+COUNTIFS('Říjen 2022'!H:H,A22,'Říjen 2022'!F:F,$D$3)+COUNTIFS('Listopad 2022'!H:H,A22,'Listopad 2022'!F:F,$D$3)+COUNTIFS('Prosinec 2022'!H:H,A22,'Prosinec 2022'!F:F,$D$3)+COUNTIFS('Leden 2023'!H:H,A22,'Leden 2023'!F:F,$D$3)+COUNTIFS('Únor 2023'!H:H,A22,'Únor 2023'!F:F,$D$3)+COUNTIFS('Březen 2023'!H:H,A22,'Březen 2023'!F:F,$D$3)</f>
        <v>1</v>
      </c>
      <c r="E22" s="161">
        <f>COUNTIF('Říjen 2021'!H:H,A22)+COUNTIF('Listopad 2021'!H:H,A22)+COUNTIF('Prosinec 2021'!H:H,A22)+COUNTIF('Leden 2022'!H:H,A22)+COUNTIF('Únor 2022'!H:H,A22)+COUNTIF('Březen 2022'!H:H,A22)+COUNTIF('Duben 2022'!H:H,A22)+COUNTIF('Květen 2022'!H:H,A22)+COUNTIF('Červen 2022'!H:H,A22)+COUNTIF('Červenec 2022'!H:H,A22)+COUNTIF('Srpen 2022'!H:H,A22)+COUNTIF('Září 2022'!H:H,A22)+COUNTIF('Říjen 2022'!H:H,A22)+COUNTIF('Listopad 2022'!H:H,A22)+COUNTIF('Prosinec 2022'!H:H,A22)+COUNTIF('Leden 2023'!H:H,A22)+COUNTIF('Únor 2023'!H:H,A22)+COUNTIF('Březen 2023'!H:H,A22)</f>
        <v>123</v>
      </c>
    </row>
    <row r="23" spans="1:5" ht="23.25" customHeight="1" x14ac:dyDescent="0.35">
      <c r="A23" s="152" t="s">
        <v>86</v>
      </c>
      <c r="B23" s="163">
        <f>COUNTIFS('Říjen 2021'!H:H,A23,'Říjen 2021'!F:F,$B$3)+COUNTIFS('Listopad 2021'!H:H,A23,'Listopad 2021'!F:F,$B$3)+COUNTIFS('Prosinec 2021'!H:H,A23,'Prosinec 2021'!F:F,$B$3)+COUNTIFS('Leden 2022'!H:H,A23,'Leden 2022'!F:F,$B$3)+COUNTIFS('Únor 2022'!H:H,A23,'Únor 2022'!F:F,$B$3)+COUNTIFS('Březen 2022'!H:H,A23,'Březen 2022'!F:F,$B$3)+COUNTIFS('Duben 2022'!H:H,A23,'Duben 2022'!F:F,$B$3)+COUNTIFS('Květen 2022'!H:H,A23,'Květen 2022'!F:F,$B$3)+COUNTIFS('Červen 2022'!H:H,A23,'Červen 2022'!F:F,$B$3)+COUNTIFS('Červenec 2022'!H:H,A23,'Červenec 2022'!F:F,$B$3)+COUNTIFS('Srpen 2022'!H:H,A23,'Srpen 2022'!F:F,$B$3)+COUNTIFS('Září 2022'!H:H,A23,'Září 2022'!F:F,$B$3)+COUNTIFS('Říjen 2022'!H:H,A23,'Říjen 2022'!F:F,$B$3)+COUNTIFS('Listopad 2022'!H:H,A23,'Listopad 2022'!F:F,$B$3)+COUNTIFS('Prosinec 2022'!H:H,A23,'Prosinec 2022'!F:F,$B$3)+COUNTIFS('Leden 2023'!H:H,A23,'Leden 2023'!F:F,$B$3)+COUNTIFS('Únor 2023'!H:H,A23,'Únor 2023'!F:F,$B$3)+COUNTIFS('Březen 2023'!H:H,A23,'Březen 2023'!F:F,$B$3)</f>
        <v>53</v>
      </c>
      <c r="C23" s="163">
        <f>COUNTIFS('Říjen 2021'!H:H,A23,'Říjen 2021'!F:F,$C$3)+COUNTIFS('Listopad 2021'!H:H,A23,'Listopad 2021'!F:F,$C$3)+COUNTIFS('Prosinec 2021'!H:H,A23,'Prosinec 2021'!F:F,$C$3)+COUNTIFS('Leden 2022'!H:H,A23,'Leden 2022'!F:F,$C$3)+COUNTIFS('Únor 2022'!H:H,A23,'Únor 2022'!F:F,$C$3)+COUNTIFS('Březen 2022'!H:H,A23,'Březen 2022'!F:F,$C$3)+COUNTIFS('Duben 2022'!H:H,A23,'Duben 2022'!F:F,$C$3)+COUNTIFS('Květen 2022'!H:H,A23,'Květen 2022'!F:F,$C$3)+COUNTIFS('Červen 2022'!H:H,A23,'Červen 2022'!F:F,$C$3)+COUNTIFS('Červenec 2022'!H:H,A23,'Červenec 2022'!F:F,$C$3)+COUNTIFS('Srpen 2022'!H:H,A23,'Srpen 2022'!F:F,$C$3)+COUNTIFS('Září 2022'!H:H,A23,'Září 2022'!F:F,$C$3)+COUNTIFS('Říjen 2022'!H:H,A23,'Říjen 2022'!F:F,$C$3)+COUNTIFS('Listopad 2022'!H:H,A23,'Listopad 2022'!F:F,$C$3)+COUNTIFS('Prosinec 2022'!H:H,A23,'Prosinec 2022'!F:F,$C$3)+COUNTIFS('Leden 2023'!H:H,A23,'Leden 2023'!F:F,$C$3)+COUNTIFS('Únor 2023'!H:H,A23,'Únor 2023'!F:F,$C$3)+COUNTIFS('Březen 2023'!H:H,A23,'Březen 2023'!F:F,$C$3)</f>
        <v>34</v>
      </c>
      <c r="D23" s="163">
        <f>COUNTIFS('Říjen 2021'!H:H,A23,'Říjen 2021'!F:F,$D$3)+COUNTIFS('Listopad 2021'!H:H,A23,'Listopad 2021'!F:F,$D$3)+COUNTIFS('Prosinec 2021'!H:H,A23,'Prosinec 2021'!F:F,$D$3)+COUNTIFS('Leden 2022'!H:H,A23,'Leden 2022'!F:F,$D$3)+COUNTIFS('Únor 2022'!H:H,A23,'Únor 2022'!F:F,$D$3)+COUNTIFS('Březen 2022'!H:H,A23,'Březen 2022'!F:F,$D$3)+COUNTIFS('Duben 2022'!H:H,A23,'Duben 2022'!F:F,$D$3)+COUNTIFS('Květen 2022'!H:H,A23,'Květen 2022'!F:F,$D$3)+COUNTIFS('Červen 2022'!H:H,A23,'Červen 2022'!F:F,$D$3)+COUNTIFS('Červenec 2022'!H:H,A23,'Červenec 2022'!F:F,$D$3)+COUNTIFS('Srpen 2022'!H:H,A23,'Srpen 2022'!F:F,$D$3)+COUNTIFS('Září 2022'!H:H,A23,'Září 2022'!F:F,$D$3)+COUNTIFS('Říjen 2022'!H:H,A23,'Říjen 2022'!F:F,$D$3)+COUNTIFS('Listopad 2022'!H:H,A23,'Listopad 2022'!F:F,$D$3)+COUNTIFS('Prosinec 2022'!H:H,A23,'Prosinec 2022'!F:F,$D$3)+COUNTIFS('Leden 2023'!H:H,A23,'Leden 2023'!F:F,$D$3)+COUNTIFS('Únor 2023'!H:H,A23,'Únor 2023'!F:F,$D$3)+COUNTIFS('Březen 2023'!H:H,A23,'Březen 2023'!F:F,$D$3)</f>
        <v>3</v>
      </c>
      <c r="E23" s="162">
        <f>COUNTIF('Říjen 2021'!H:H,A23)+COUNTIF('Listopad 2021'!H:H,A23)+COUNTIF('Prosinec 2021'!H:H,A23)+COUNTIF('Leden 2022'!H:H,A23)+COUNTIF('Únor 2022'!H:H,A23)+COUNTIF('Březen 2022'!H:H,A23)+COUNTIF('Duben 2022'!H:H,A23)+COUNTIF('Květen 2022'!H:H,A23)+COUNTIF('Červen 2022'!H:H,A23)+COUNTIF('Červenec 2022'!H:H,A23)+COUNTIF('Srpen 2022'!H:H,A23)+COUNTIF('Září 2022'!H:H,A23)+COUNTIF('Říjen 2022'!H:H,A23)+COUNTIF('Listopad 2022'!H:H,A23)+COUNTIF('Prosinec 2022'!H:H,A23)+COUNTIF('Leden 2023'!H:H,A23)+COUNTIF('Únor 2023'!H:H,A23)+COUNTIF('Březen 2023'!H:H,A23)</f>
        <v>90</v>
      </c>
    </row>
    <row r="24" spans="1:5" ht="23.25" customHeight="1" x14ac:dyDescent="0.35">
      <c r="A24" s="152" t="s">
        <v>17</v>
      </c>
      <c r="B24" s="163">
        <f>COUNTIFS('Říjen 2021'!H:H,A24,'Říjen 2021'!F:F,$B$3)+COUNTIFS('Listopad 2021'!H:H,A24,'Listopad 2021'!F:F,$B$3)+COUNTIFS('Prosinec 2021'!H:H,A24,'Prosinec 2021'!F:F,$B$3)+COUNTIFS('Leden 2022'!H:H,A24,'Leden 2022'!F:F,$B$3)+COUNTIFS('Únor 2022'!H:H,A24,'Únor 2022'!F:F,$B$3)+COUNTIFS('Březen 2022'!H:H,A24,'Březen 2022'!F:F,$B$3)+COUNTIFS('Duben 2022'!H:H,A24,'Duben 2022'!F:F,$B$3)+COUNTIFS('Květen 2022'!H:H,A24,'Květen 2022'!F:F,$B$3)+COUNTIFS('Červen 2022'!H:H,A24,'Červen 2022'!F:F,$B$3)+COUNTIFS('Červenec 2022'!H:H,A24,'Červenec 2022'!F:F,$B$3)+COUNTIFS('Srpen 2022'!H:H,A24,'Srpen 2022'!F:F,$B$3)+COUNTIFS('Září 2022'!H:H,A24,'Září 2022'!F:F,$B$3)+COUNTIFS('Říjen 2022'!H:H,A24,'Říjen 2022'!F:F,$B$3)+COUNTIFS('Listopad 2022'!H:H,A24,'Listopad 2022'!F:F,$B$3)+COUNTIFS('Prosinec 2022'!H:H,A24,'Prosinec 2022'!F:F,$B$3)+COUNTIFS('Leden 2023'!H:H,A24,'Leden 2023'!F:F,$B$3)+COUNTIFS('Únor 2023'!H:H,A24,'Únor 2023'!F:F,$B$3)+COUNTIFS('Březen 2023'!H:H,A24,'Březen 2023'!F:F,$B$3)</f>
        <v>47</v>
      </c>
      <c r="C24" s="163">
        <f>COUNTIFS('Říjen 2021'!H:H,A24,'Říjen 2021'!F:F,$C$3)+COUNTIFS('Listopad 2021'!H:H,A24,'Listopad 2021'!F:F,$C$3)+COUNTIFS('Prosinec 2021'!H:H,A24,'Prosinec 2021'!F:F,$C$3)+COUNTIFS('Leden 2022'!H:H,A24,'Leden 2022'!F:F,$C$3)+COUNTIFS('Únor 2022'!H:H,A24,'Únor 2022'!F:F,$C$3)+COUNTIFS('Březen 2022'!H:H,A24,'Březen 2022'!F:F,$C$3)+COUNTIFS('Duben 2022'!H:H,A24,'Duben 2022'!F:F,$C$3)+COUNTIFS('Květen 2022'!H:H,A24,'Květen 2022'!F:F,$C$3)+COUNTIFS('Červen 2022'!H:H,A24,'Červen 2022'!F:F,$C$3)+COUNTIFS('Červenec 2022'!H:H,A24,'Červenec 2022'!F:F,$C$3)+COUNTIFS('Srpen 2022'!H:H,A24,'Srpen 2022'!F:F,$C$3)+COUNTIFS('Září 2022'!H:H,A24,'Září 2022'!F:F,$C$3)+COUNTIFS('Říjen 2022'!H:H,A24,'Říjen 2022'!F:F,$C$3)+COUNTIFS('Listopad 2022'!H:H,A24,'Listopad 2022'!F:F,$C$3)+COUNTIFS('Prosinec 2022'!H:H,A24,'Prosinec 2022'!F:F,$C$3)+COUNTIFS('Leden 2023'!H:H,A24,'Leden 2023'!F:F,$C$3)+COUNTIFS('Únor 2023'!H:H,A24,'Únor 2023'!F:F,$C$3)+COUNTIFS('Březen 2023'!H:H,A24,'Březen 2023'!F:F,$C$3)</f>
        <v>47</v>
      </c>
      <c r="D24" s="163">
        <f>COUNTIFS('Říjen 2021'!H:H,A24,'Říjen 2021'!F:F,$D$3)+COUNTIFS('Listopad 2021'!H:H,A24,'Listopad 2021'!F:F,$D$3)+COUNTIFS('Prosinec 2021'!H:H,A24,'Prosinec 2021'!F:F,$D$3)+COUNTIFS('Leden 2022'!H:H,A24,'Leden 2022'!F:F,$D$3)+COUNTIFS('Únor 2022'!H:H,A24,'Únor 2022'!F:F,$D$3)+COUNTIFS('Březen 2022'!H:H,A24,'Březen 2022'!F:F,$D$3)+COUNTIFS('Duben 2022'!H:H,A24,'Duben 2022'!F:F,$D$3)+COUNTIFS('Květen 2022'!H:H,A24,'Květen 2022'!F:F,$D$3)+COUNTIFS('Červen 2022'!H:H,A24,'Červen 2022'!F:F,$D$3)+COUNTIFS('Červenec 2022'!H:H,A24,'Červenec 2022'!F:F,$D$3)+COUNTIFS('Srpen 2022'!H:H,A24,'Srpen 2022'!F:F,$D$3)+COUNTIFS('Září 2022'!H:H,A24,'Září 2022'!F:F,$D$3)+COUNTIFS('Říjen 2022'!H:H,A24,'Říjen 2022'!F:F,$D$3)+COUNTIFS('Listopad 2022'!H:H,A24,'Listopad 2022'!F:F,$D$3)+COUNTIFS('Prosinec 2022'!H:H,A24,'Prosinec 2022'!F:F,$D$3)+COUNTIFS('Leden 2023'!H:H,A24,'Leden 2023'!F:F,$D$3)+COUNTIFS('Únor 2023'!H:H,A24,'Únor 2023'!F:F,$D$3)+COUNTIFS('Březen 2023'!H:H,A24,'Březen 2023'!F:F,$D$3)</f>
        <v>0</v>
      </c>
      <c r="E24" s="162">
        <f>COUNTIF('Říjen 2021'!H:H,A24)+COUNTIF('Listopad 2021'!H:H,A24)+COUNTIF('Prosinec 2021'!H:H,A24)+COUNTIF('Leden 2022'!H:H,A24)+COUNTIF('Únor 2022'!H:H,A24)+COUNTIF('Březen 2022'!H:H,A24)+COUNTIF('Duben 2022'!H:H,A24)+COUNTIF('Květen 2022'!H:H,A24)+COUNTIF('Červen 2022'!H:H,A24)+COUNTIF('Červenec 2022'!H:H,A24)+COUNTIF('Srpen 2022'!H:H,A24)+COUNTIF('Září 2022'!H:H,A24)+COUNTIF('Říjen 2022'!H:H,A24)+COUNTIF('Listopad 2022'!H:H,A24)+COUNTIF('Prosinec 2022'!H:H,A24)+COUNTIF('Leden 2023'!H:H,A24)+COUNTIF('Únor 2023'!H:H,A24)+COUNTIF('Březen 2023'!H:H,A24)</f>
        <v>94</v>
      </c>
    </row>
    <row r="25" spans="1:5" ht="23.25" customHeight="1" x14ac:dyDescent="0.35">
      <c r="A25" s="151" t="s">
        <v>45</v>
      </c>
      <c r="B25" s="161">
        <f>COUNTIFS('Říjen 2021'!H:H,A25,'Říjen 2021'!F:F,$B$3)+COUNTIFS('Listopad 2021'!H:H,A25,'Listopad 2021'!F:F,$B$3)+COUNTIFS('Prosinec 2021'!H:H,A25,'Prosinec 2021'!F:F,$B$3)+COUNTIFS('Leden 2022'!H:H,A25,'Leden 2022'!F:F,$B$3)+COUNTIFS('Únor 2022'!H:H,A25,'Únor 2022'!F:F,$B$3)+COUNTIFS('Březen 2022'!H:H,A25,'Březen 2022'!F:F,$B$3)+COUNTIFS('Duben 2022'!H:H,A25,'Duben 2022'!F:F,$B$3)+COUNTIFS('Květen 2022'!H:H,A25,'Květen 2022'!F:F,$B$3)+COUNTIFS('Červen 2022'!H:H,A25,'Červen 2022'!F:F,$B$3)+COUNTIFS('Červenec 2022'!H:H,A25,'Červenec 2022'!F:F,$B$3)+COUNTIFS('Srpen 2022'!H:H,A25,'Srpen 2022'!F:F,$B$3)+COUNTIFS('Září 2022'!H:H,A25,'Září 2022'!F:F,$B$3)+COUNTIFS('Říjen 2022'!H:H,A25,'Říjen 2022'!F:F,$B$3)+COUNTIFS('Listopad 2022'!H:H,A25,'Listopad 2022'!F:F,$B$3)+COUNTIFS('Prosinec 2022'!H:H,A25,'Prosinec 2022'!F:F,$B$3)+COUNTIFS('Leden 2023'!H:H,A25,'Leden 2023'!F:F,$B$3)+COUNTIFS('Únor 2023'!H:H,A25,'Únor 2023'!F:F,$B$3)+COUNTIFS('Březen 2023'!H:H,A25,'Březen 2023'!F:F,$B$3)</f>
        <v>85</v>
      </c>
      <c r="C25" s="161">
        <f>COUNTIFS('Říjen 2021'!H:H,A25,'Říjen 2021'!F:F,$C$3)+COUNTIFS('Listopad 2021'!H:H,A25,'Listopad 2021'!F:F,$C$3)+COUNTIFS('Prosinec 2021'!H:H,A25,'Prosinec 2021'!F:F,$C$3)+COUNTIFS('Leden 2022'!H:H,A25,'Leden 2022'!F:F,$C$3)+COUNTIFS('Únor 2022'!H:H,A25,'Únor 2022'!F:F,$C$3)+COUNTIFS('Březen 2022'!H:H,A25,'Březen 2022'!F:F,$C$3)+COUNTIFS('Duben 2022'!H:H,A25,'Duben 2022'!F:F,$C$3)+COUNTIFS('Květen 2022'!H:H,A25,'Květen 2022'!F:F,$C$3)+COUNTIFS('Červen 2022'!H:H,A25,'Červen 2022'!F:F,$C$3)+COUNTIFS('Červenec 2022'!H:H,A25,'Červenec 2022'!F:F,$C$3)+COUNTIFS('Srpen 2022'!H:H,A25,'Srpen 2022'!F:F,$C$3)+COUNTIFS('Září 2022'!H:H,A25,'Září 2022'!F:F,$C$3)+COUNTIFS('Říjen 2022'!H:H,A25,'Říjen 2022'!F:F,$C$3)+COUNTIFS('Listopad 2022'!H:H,A25,'Listopad 2022'!F:F,$C$3)+COUNTIFS('Prosinec 2022'!H:H,A25,'Prosinec 2022'!F:F,$C$3)+COUNTIFS('Leden 2023'!H:H,A25,'Leden 2023'!F:F,$C$3)+COUNTIFS('Únor 2023'!H:H,A25,'Únor 2023'!F:F,$C$3)+COUNTIFS('Březen 2023'!H:H,A25,'Březen 2023'!F:F,$C$3)</f>
        <v>71</v>
      </c>
      <c r="D25" s="161">
        <f>COUNTIFS('Říjen 2021'!H:H,A25,'Říjen 2021'!F:F,$D$3)+COUNTIFS('Listopad 2021'!H:H,A25,'Listopad 2021'!F:F,$D$3)+COUNTIFS('Prosinec 2021'!H:H,A25,'Prosinec 2021'!F:F,$D$3)+COUNTIFS('Leden 2022'!H:H,A25,'Leden 2022'!F:F,$D$3)+COUNTIFS('Únor 2022'!H:H,A25,'Únor 2022'!F:F,$D$3)+COUNTIFS('Březen 2022'!H:H,A25,'Březen 2022'!F:F,$D$3)+COUNTIFS('Duben 2022'!H:H,A25,'Duben 2022'!F:F,$D$3)+COUNTIFS('Květen 2022'!H:H,A25,'Květen 2022'!F:F,$D$3)+COUNTIFS('Červen 2022'!H:H,A25,'Červen 2022'!F:F,$D$3)+COUNTIFS('Červenec 2022'!H:H,A25,'Červenec 2022'!F:F,$D$3)+COUNTIFS('Srpen 2022'!H:H,A25,'Srpen 2022'!F:F,$D$3)+COUNTIFS('Září 2022'!H:H,A25,'Září 2022'!F:F,$D$3)+COUNTIFS('Říjen 2022'!H:H,A25,'Říjen 2022'!F:F,$D$3)+COUNTIFS('Listopad 2022'!H:H,A25,'Listopad 2022'!F:F,$D$3)+COUNTIFS('Prosinec 2022'!H:H,A25,'Prosinec 2022'!F:F,$D$3)+COUNTIFS('Leden 2023'!H:H,A25,'Leden 2023'!F:F,$D$3)+COUNTIFS('Únor 2023'!H:H,A25,'Únor 2023'!F:F,$D$3)+COUNTIFS('Březen 2023'!H:H,A25,'Březen 2023'!F:F,$D$3)</f>
        <v>4</v>
      </c>
      <c r="E25" s="161">
        <f>COUNTIF('Říjen 2021'!H:H,A25)+COUNTIF('Listopad 2021'!H:H,A25)+COUNTIF('Prosinec 2021'!H:H,A25)+COUNTIF('Leden 2022'!H:H,A25)+COUNTIF('Únor 2022'!H:H,A25)+COUNTIF('Březen 2022'!H:H,A25)+COUNTIF('Duben 2022'!H:H,A25)+COUNTIF('Květen 2022'!H:H,A25)+COUNTIF('Červen 2022'!H:H,A25)+COUNTIF('Červenec 2022'!H:H,A25)+COUNTIF('Srpen 2022'!H:H,A25)+COUNTIF('Září 2022'!H:H,A25)+COUNTIF('Říjen 2022'!H:H,A25)+COUNTIF('Listopad 2022'!H:H,A25)+COUNTIF('Prosinec 2022'!H:H,A25)+COUNTIF('Leden 2023'!H:H,A25)+COUNTIF('Únor 2023'!H:H,A25)+COUNTIF('Březen 2023'!H:H,A25)</f>
        <v>160</v>
      </c>
    </row>
    <row r="26" spans="1:5" ht="23.25" customHeight="1" x14ac:dyDescent="0.35">
      <c r="A26" s="151" t="s">
        <v>47</v>
      </c>
      <c r="B26" s="161">
        <f>COUNTIFS('Říjen 2021'!H:H,A26,'Říjen 2021'!F:F,$B$3)+COUNTIFS('Listopad 2021'!H:H,A26,'Listopad 2021'!F:F,$B$3)+COUNTIFS('Prosinec 2021'!H:H,A26,'Prosinec 2021'!F:F,$B$3)+COUNTIFS('Leden 2022'!H:H,A26,'Leden 2022'!F:F,$B$3)+COUNTIFS('Únor 2022'!H:H,A26,'Únor 2022'!F:F,$B$3)+COUNTIFS('Březen 2022'!H:H,A26,'Březen 2022'!F:F,$B$3)+COUNTIFS('Duben 2022'!H:H,A26,'Duben 2022'!F:F,$B$3)+COUNTIFS('Květen 2022'!H:H,A26,'Květen 2022'!F:F,$B$3)+COUNTIFS('Červen 2022'!H:H,A26,'Červen 2022'!F:F,$B$3)+COUNTIFS('Červenec 2022'!H:H,A26,'Červenec 2022'!F:F,$B$3)+COUNTIFS('Srpen 2022'!H:H,A26,'Srpen 2022'!F:F,$B$3)+COUNTIFS('Září 2022'!H:H,A26,'Září 2022'!F:F,$B$3)+COUNTIFS('Říjen 2022'!H:H,A26,'Říjen 2022'!F:F,$B$3)+COUNTIFS('Listopad 2022'!H:H,A26,'Listopad 2022'!F:F,$B$3)+COUNTIFS('Prosinec 2022'!H:H,A26,'Prosinec 2022'!F:F,$B$3)+COUNTIFS('Leden 2023'!H:H,A26,'Leden 2023'!F:F,$B$3)+COUNTIFS('Únor 2023'!H:H,A26,'Únor 2023'!F:F,$B$3)+COUNTIFS('Březen 2023'!H:H,A26,'Březen 2023'!F:F,$B$3)</f>
        <v>103</v>
      </c>
      <c r="C26" s="161">
        <f>COUNTIFS('Říjen 2021'!H:H,A26,'Říjen 2021'!F:F,$C$3)+COUNTIFS('Listopad 2021'!H:H,A26,'Listopad 2021'!F:F,$C$3)+COUNTIFS('Prosinec 2021'!H:H,A26,'Prosinec 2021'!F:F,$C$3)+COUNTIFS('Leden 2022'!H:H,A26,'Leden 2022'!F:F,$C$3)+COUNTIFS('Únor 2022'!H:H,A26,'Únor 2022'!F:F,$C$3)+COUNTIFS('Březen 2022'!H:H,A26,'Březen 2022'!F:F,$C$3)+COUNTIFS('Duben 2022'!H:H,A26,'Duben 2022'!F:F,$C$3)+COUNTIFS('Květen 2022'!H:H,A26,'Květen 2022'!F:F,$C$3)+COUNTIFS('Červen 2022'!H:H,A26,'Červen 2022'!F:F,$C$3)+COUNTIFS('Červenec 2022'!H:H,A26,'Červenec 2022'!F:F,$C$3)+COUNTIFS('Srpen 2022'!H:H,A26,'Srpen 2022'!F:F,$C$3)+COUNTIFS('Září 2022'!H:H,A26,'Září 2022'!F:F,$C$3)+COUNTIFS('Říjen 2022'!H:H,A26,'Říjen 2022'!F:F,$C$3)+COUNTIFS('Listopad 2022'!H:H,A26,'Listopad 2022'!F:F,$C$3)+COUNTIFS('Prosinec 2022'!H:H,A26,'Prosinec 2022'!F:F,$C$3)+COUNTIFS('Leden 2023'!H:H,A26,'Leden 2023'!F:F,$C$3)+COUNTIFS('Únor 2023'!H:H,A26,'Únor 2023'!F:F,$C$3)+COUNTIFS('Březen 2023'!H:H,A26,'Březen 2023'!F:F,$C$3)</f>
        <v>77</v>
      </c>
      <c r="D26" s="161">
        <f>COUNTIFS('Říjen 2021'!H:H,A26,'Říjen 2021'!F:F,$D$3)+COUNTIFS('Listopad 2021'!H:H,A26,'Listopad 2021'!F:F,$D$3)+COUNTIFS('Prosinec 2021'!H:H,A26,'Prosinec 2021'!F:F,$D$3)+COUNTIFS('Leden 2022'!H:H,A26,'Leden 2022'!F:F,$D$3)+COUNTIFS('Únor 2022'!H:H,A26,'Únor 2022'!F:F,$D$3)+COUNTIFS('Březen 2022'!H:H,A26,'Březen 2022'!F:F,$D$3)+COUNTIFS('Duben 2022'!H:H,A26,'Duben 2022'!F:F,$D$3)+COUNTIFS('Květen 2022'!H:H,A26,'Květen 2022'!F:F,$D$3)+COUNTIFS('Červen 2022'!H:H,A26,'Červen 2022'!F:F,$D$3)+COUNTIFS('Červenec 2022'!H:H,A26,'Červenec 2022'!F:F,$D$3)+COUNTIFS('Srpen 2022'!H:H,A26,'Srpen 2022'!F:F,$D$3)+COUNTIFS('Září 2022'!H:H,A26,'Září 2022'!F:F,$D$3)+COUNTIFS('Říjen 2022'!H:H,A26,'Říjen 2022'!F:F,$D$3)+COUNTIFS('Listopad 2022'!H:H,A26,'Listopad 2022'!F:F,$D$3)+COUNTIFS('Prosinec 2022'!H:H,A26,'Prosinec 2022'!F:F,$D$3)+COUNTIFS('Leden 2023'!H:H,A26,'Leden 2023'!F:F,$D$3)+COUNTIFS('Únor 2023'!H:H,A26,'Únor 2023'!F:F,$D$3)+COUNTIFS('Březen 2023'!H:H,A26,'Březen 2023'!F:F,$D$3)</f>
        <v>2</v>
      </c>
      <c r="E26" s="161">
        <f>COUNTIF('Říjen 2021'!H:H,A26)+COUNTIF('Listopad 2021'!H:H,A26)+COUNTIF('Prosinec 2021'!H:H,A26)+COUNTIF('Leden 2022'!H:H,A26)+COUNTIF('Únor 2022'!H:H,A26)+COUNTIF('Březen 2022'!H:H,A26)+COUNTIF('Duben 2022'!H:H,A26)+COUNTIF('Květen 2022'!H:H,A26)+COUNTIF('Červen 2022'!H:H,A26)+COUNTIF('Červenec 2022'!H:H,A26)+COUNTIF('Srpen 2022'!H:H,A26)+COUNTIF('Září 2022'!H:H,A26)+COUNTIF('Říjen 2022'!H:H,A26)+COUNTIF('Listopad 2022'!H:H,A26)+COUNTIF('Prosinec 2022'!H:H,A26)+COUNTIF('Leden 2023'!H:H,A26)+COUNTIF('Únor 2023'!H:H,A26)+COUNTIF('Březen 2023'!H:H,A26)</f>
        <v>182</v>
      </c>
    </row>
    <row r="27" spans="1:5" ht="23.25" customHeight="1" x14ac:dyDescent="0.35">
      <c r="A27" s="152" t="s">
        <v>775</v>
      </c>
      <c r="B27" s="163">
        <f>COUNTIFS('Říjen 2021'!H:H,A27,'Říjen 2021'!F:F,$B$3)+COUNTIFS('Listopad 2021'!H:H,A27,'Listopad 2021'!F:F,$B$3)+COUNTIFS('Prosinec 2021'!H:H,A27,'Prosinec 2021'!F:F,$B$3)+COUNTIFS('Leden 2022'!H:H,A27,'Leden 2022'!F:F,$B$3)+COUNTIFS('Únor 2022'!H:H,A27,'Únor 2022'!F:F,$B$3)+COUNTIFS('Březen 2022'!H:H,A27,'Březen 2022'!F:F,$B$3)+COUNTIFS('Duben 2022'!H:H,A27,'Duben 2022'!F:F,$B$3)+COUNTIFS('Květen 2022'!H:H,A27,'Květen 2022'!F:F,$B$3)+COUNTIFS('Červen 2022'!H:H,A27,'Červen 2022'!F:F,$B$3)+COUNTIFS('Červenec 2022'!H:H,A27,'Červenec 2022'!F:F,$B$3)+COUNTIFS('Srpen 2022'!H:H,A27,'Srpen 2022'!F:F,$B$3)+COUNTIFS('Září 2022'!H:H,A27,'Září 2022'!F:F,$B$3)+COUNTIFS('Říjen 2022'!H:H,A27,'Říjen 2022'!F:F,$B$3)+COUNTIFS('Listopad 2022'!H:H,A27,'Listopad 2022'!F:F,$B$3)+COUNTIFS('Prosinec 2022'!H:H,A27,'Prosinec 2022'!F:F,$B$3)+COUNTIFS('Leden 2023'!H:H,A27,'Leden 2023'!F:F,$B$3)+COUNTIFS('Únor 2023'!H:H,A27,'Únor 2023'!F:F,$B$3)+COUNTIFS('Březen 2023'!H:H,A27,'Březen 2023'!F:F,$B$3)</f>
        <v>16</v>
      </c>
      <c r="C27" s="163">
        <f>COUNTIFS('Říjen 2021'!H:H,A27,'Říjen 2021'!F:F,$C$3)+COUNTIFS('Listopad 2021'!H:H,A27,'Listopad 2021'!F:F,$C$3)+COUNTIFS('Prosinec 2021'!H:H,A27,'Prosinec 2021'!F:F,$C$3)+COUNTIFS('Leden 2022'!H:H,A27,'Leden 2022'!F:F,$C$3)+COUNTIFS('Únor 2022'!H:H,A27,'Únor 2022'!F:F,$C$3)+COUNTIFS('Březen 2022'!H:H,A27,'Březen 2022'!F:F,$C$3)+COUNTIFS('Duben 2022'!H:H,A27,'Duben 2022'!F:F,$C$3)+COUNTIFS('Květen 2022'!H:H,A27,'Květen 2022'!F:F,$C$3)+COUNTIFS('Červen 2022'!H:H,A27,'Červen 2022'!F:F,$C$3)+COUNTIFS('Červenec 2022'!H:H,A27,'Červenec 2022'!F:F,$C$3)+COUNTIFS('Srpen 2022'!H:H,A27,'Srpen 2022'!F:F,$C$3)+COUNTIFS('Září 2022'!H:H,A27,'Září 2022'!F:F,$C$3)+COUNTIFS('Říjen 2022'!H:H,A27,'Říjen 2022'!F:F,$C$3)+COUNTIFS('Listopad 2022'!H:H,A27,'Listopad 2022'!F:F,$C$3)+COUNTIFS('Prosinec 2022'!H:H,A27,'Prosinec 2022'!F:F,$C$3)+COUNTIFS('Leden 2023'!H:H,A27,'Leden 2023'!F:F,$C$3)+COUNTIFS('Únor 2023'!H:H,A27,'Únor 2023'!F:F,$C$3)+COUNTIFS('Březen 2023'!H:H,A27,'Březen 2023'!F:F,$C$3)</f>
        <v>12</v>
      </c>
      <c r="D27" s="163">
        <f>COUNTIFS('Říjen 2021'!H:H,A27,'Říjen 2021'!F:F,$D$3)+COUNTIFS('Listopad 2021'!H:H,A27,'Listopad 2021'!F:F,$D$3)+COUNTIFS('Prosinec 2021'!H:H,A27,'Prosinec 2021'!F:F,$D$3)+COUNTIFS('Leden 2022'!H:H,A27,'Leden 2022'!F:F,$D$3)+COUNTIFS('Únor 2022'!H:H,A27,'Únor 2022'!F:F,$D$3)+COUNTIFS('Březen 2022'!H:H,A27,'Březen 2022'!F:F,$D$3)+COUNTIFS('Duben 2022'!H:H,A27,'Duben 2022'!F:F,$D$3)+COUNTIFS('Květen 2022'!H:H,A27,'Květen 2022'!F:F,$D$3)+COUNTIFS('Červen 2022'!H:H,A27,'Červen 2022'!F:F,$D$3)+COUNTIFS('Červenec 2022'!H:H,A27,'Červenec 2022'!F:F,$D$3)+COUNTIFS('Srpen 2022'!H:H,A27,'Srpen 2022'!F:F,$D$3)+COUNTIFS('Září 2022'!H:H,A27,'Září 2022'!F:F,$D$3)+COUNTIFS('Říjen 2022'!H:H,A27,'Říjen 2022'!F:F,$D$3)+COUNTIFS('Listopad 2022'!H:H,A27,'Listopad 2022'!F:F,$D$3)+COUNTIFS('Prosinec 2022'!H:H,A27,'Prosinec 2022'!F:F,$D$3)+COUNTIFS('Leden 2023'!H:H,A27,'Leden 2023'!F:F,$D$3)+COUNTIFS('Únor 2023'!H:H,A27,'Únor 2023'!F:F,$D$3)+COUNTIFS('Březen 2023'!H:H,A27,'Březen 2023'!F:F,$D$3)</f>
        <v>0</v>
      </c>
      <c r="E27" s="162">
        <f>COUNTIF('Říjen 2021'!H:H,A27)+COUNTIF('Listopad 2021'!H:H,A27)+COUNTIF('Prosinec 2021'!H:H,A27)+COUNTIF('Leden 2022'!H:H,A27)+COUNTIF('Únor 2022'!H:H,A27)+COUNTIF('Březen 2022'!H:H,A27)+COUNTIF('Duben 2022'!H:H,A27)+COUNTIF('Květen 2022'!H:H,A27)+COUNTIF('Červen 2022'!H:H,A27)+COUNTIF('Červenec 2022'!H:H,A27)+COUNTIF('Srpen 2022'!H:H,A27)+COUNTIF('Září 2022'!H:H,A27)+COUNTIF('Říjen 2022'!H:H,A27)+COUNTIF('Listopad 2022'!H:H,A27)+COUNTIF('Prosinec 2022'!H:H,A27)+COUNTIF('Leden 2023'!H:H,A27)+COUNTIF('Únor 2023'!H:H,A27)+COUNTIF('Březen 2023'!H:H,A27)</f>
        <v>28</v>
      </c>
    </row>
    <row r="28" spans="1:5" ht="23.25" customHeight="1" x14ac:dyDescent="0.35">
      <c r="A28" s="152" t="s">
        <v>848</v>
      </c>
      <c r="B28" s="163">
        <f>COUNTIFS('Říjen 2021'!H:H,A28,'Říjen 2021'!F:F,$B$3)+COUNTIFS('Listopad 2021'!H:H,A28,'Listopad 2021'!F:F,$B$3)+COUNTIFS('Prosinec 2021'!H:H,A28,'Prosinec 2021'!F:F,$B$3)+COUNTIFS('Leden 2022'!H:H,A28,'Leden 2022'!F:F,$B$3)+COUNTIFS('Únor 2022'!H:H,A28,'Únor 2022'!F:F,$B$3)+COUNTIFS('Březen 2022'!H:H,A28,'Březen 2022'!F:F,$B$3)+COUNTIFS('Duben 2022'!H:H,A28,'Duben 2022'!F:F,$B$3)+COUNTIFS('Květen 2022'!H:H,A28,'Květen 2022'!F:F,$B$3)+COUNTIFS('Červen 2022'!H:H,A28,'Červen 2022'!F:F,$B$3)+COUNTIFS('Červenec 2022'!H:H,A28,'Červenec 2022'!F:F,$B$3)+COUNTIFS('Srpen 2022'!H:H,A28,'Srpen 2022'!F:F,$B$3)+COUNTIFS('Září 2022'!H:H,A28,'Září 2022'!F:F,$B$3)+COUNTIFS('Říjen 2022'!H:H,A28,'Říjen 2022'!F:F,$B$3)+COUNTIFS('Listopad 2022'!H:H,A28,'Listopad 2022'!F:F,$B$3)+COUNTIFS('Prosinec 2022'!H:H,A28,'Prosinec 2022'!F:F,$B$3)+COUNTIFS('Leden 2023'!H:H,A28,'Leden 2023'!F:F,$B$3)+COUNTIFS('Únor 2023'!H:H,A28,'Únor 2023'!F:F,$B$3)+COUNTIFS('Březen 2023'!H:H,A28,'Březen 2023'!F:F,$B$3)</f>
        <v>16</v>
      </c>
      <c r="C28" s="163">
        <f>COUNTIFS('Říjen 2021'!H:H,A28,'Říjen 2021'!F:F,$C$3)+COUNTIFS('Listopad 2021'!H:H,A28,'Listopad 2021'!F:F,$C$3)+COUNTIFS('Prosinec 2021'!H:H,A28,'Prosinec 2021'!F:F,$C$3)+COUNTIFS('Leden 2022'!H:H,A28,'Leden 2022'!F:F,$C$3)+COUNTIFS('Únor 2022'!H:H,A28,'Únor 2022'!F:F,$C$3)+COUNTIFS('Březen 2022'!H:H,A28,'Březen 2022'!F:F,$C$3)+COUNTIFS('Duben 2022'!H:H,A28,'Duben 2022'!F:F,$C$3)+COUNTIFS('Květen 2022'!H:H,A28,'Květen 2022'!F:F,$C$3)+COUNTIFS('Červen 2022'!H:H,A28,'Červen 2022'!F:F,$C$3)+COUNTIFS('Červenec 2022'!H:H,A28,'Červenec 2022'!F:F,$C$3)+COUNTIFS('Srpen 2022'!H:H,A28,'Srpen 2022'!F:F,$C$3)+COUNTIFS('Září 2022'!H:H,A28,'Září 2022'!F:F,$C$3)+COUNTIFS('Říjen 2022'!H:H,A28,'Říjen 2022'!F:F,$C$3)+COUNTIFS('Listopad 2022'!H:H,A28,'Listopad 2022'!F:F,$C$3)+COUNTIFS('Prosinec 2022'!H:H,A28,'Prosinec 2022'!F:F,$C$3)+COUNTIFS('Leden 2023'!H:H,A28,'Leden 2023'!F:F,$C$3)+COUNTIFS('Únor 2023'!H:H,A28,'Únor 2023'!F:F,$C$3)+COUNTIFS('Březen 2023'!H:H,A28,'Březen 2023'!F:F,$C$3)</f>
        <v>16</v>
      </c>
      <c r="D28" s="163">
        <f>COUNTIFS('Říjen 2021'!H:H,A28,'Říjen 2021'!F:F,$D$3)+COUNTIFS('Listopad 2021'!H:H,A28,'Listopad 2021'!F:F,$D$3)+COUNTIFS('Prosinec 2021'!H:H,A28,'Prosinec 2021'!F:F,$D$3)+COUNTIFS('Leden 2022'!H:H,A28,'Leden 2022'!F:F,$D$3)+COUNTIFS('Únor 2022'!H:H,A28,'Únor 2022'!F:F,$D$3)+COUNTIFS('Březen 2022'!H:H,A28,'Březen 2022'!F:F,$D$3)+COUNTIFS('Duben 2022'!H:H,A28,'Duben 2022'!F:F,$D$3)+COUNTIFS('Květen 2022'!H:H,A28,'Květen 2022'!F:F,$D$3)+COUNTIFS('Červen 2022'!H:H,A28,'Červen 2022'!F:F,$D$3)+COUNTIFS('Červenec 2022'!H:H,A28,'Červenec 2022'!F:F,$D$3)+COUNTIFS('Srpen 2022'!H:H,A28,'Srpen 2022'!F:F,$D$3)+COUNTIFS('Září 2022'!H:H,A28,'Září 2022'!F:F,$D$3)+COUNTIFS('Říjen 2022'!H:H,A28,'Říjen 2022'!F:F,$D$3)+COUNTIFS('Listopad 2022'!H:H,A28,'Listopad 2022'!F:F,$D$3)+COUNTIFS('Prosinec 2022'!H:H,A28,'Prosinec 2022'!F:F,$D$3)+COUNTIFS('Leden 2023'!H:H,A28,'Leden 2023'!F:F,$D$3)+COUNTIFS('Únor 2023'!H:H,A28,'Únor 2023'!F:F,$D$3)+COUNTIFS('Březen 2023'!H:H,A28,'Březen 2023'!F:F,$D$3)</f>
        <v>0</v>
      </c>
      <c r="E28" s="162">
        <f>COUNTIF('Říjen 2021'!H:H,A28)+COUNTIF('Listopad 2021'!H:H,A28)+COUNTIF('Prosinec 2021'!H:H,A28)+COUNTIF('Leden 2022'!H:H,A28)+COUNTIF('Únor 2022'!H:H,A28)+COUNTIF('Březen 2022'!H:H,A28)+COUNTIF('Duben 2022'!H:H,A28)+COUNTIF('Květen 2022'!H:H,A28)+COUNTIF('Červen 2022'!H:H,A28)+COUNTIF('Červenec 2022'!H:H,A28)+COUNTIF('Srpen 2022'!H:H,A28)+COUNTIF('Září 2022'!H:H,A28)+COUNTIF('Říjen 2022'!H:H,A28)+COUNTIF('Listopad 2022'!H:H,A28)+COUNTIF('Prosinec 2022'!H:H,A28)+COUNTIF('Leden 2023'!H:H,A28)+COUNTIF('Únor 2023'!H:H,A28)+COUNTIF('Březen 2023'!H:H,A28)</f>
        <v>32</v>
      </c>
    </row>
    <row r="29" spans="1:5" ht="23.25" customHeight="1" x14ac:dyDescent="0.35">
      <c r="A29" s="151" t="s">
        <v>27</v>
      </c>
      <c r="B29" s="161">
        <f>COUNTIFS('Říjen 2021'!H:H,A29,'Říjen 2021'!F:F,$B$3)+COUNTIFS('Listopad 2021'!H:H,A29,'Listopad 2021'!F:F,$B$3)+COUNTIFS('Prosinec 2021'!H:H,A29,'Prosinec 2021'!F:F,$B$3)+COUNTIFS('Leden 2022'!H:H,A29,'Leden 2022'!F:F,$B$3)+COUNTIFS('Únor 2022'!H:H,A29,'Únor 2022'!F:F,$B$3)+COUNTIFS('Březen 2022'!H:H,A29,'Březen 2022'!F:F,$B$3)+COUNTIFS('Duben 2022'!H:H,A29,'Duben 2022'!F:F,$B$3)+COUNTIFS('Květen 2022'!H:H,A29,'Květen 2022'!F:F,$B$3)+COUNTIFS('Červen 2022'!H:H,A29,'Červen 2022'!F:F,$B$3)+COUNTIFS('Červenec 2022'!H:H,A29,'Červenec 2022'!F:F,$B$3)+COUNTIFS('Srpen 2022'!H:H,A29,'Srpen 2022'!F:F,$B$3)+COUNTIFS('Září 2022'!H:H,A29,'Září 2022'!F:F,$B$3)+COUNTIFS('Říjen 2022'!H:H,A29,'Říjen 2022'!F:F,$B$3)+COUNTIFS('Listopad 2022'!H:H,A29,'Listopad 2022'!F:F,$B$3)+COUNTIFS('Prosinec 2022'!H:H,A29,'Prosinec 2022'!F:F,$B$3)+COUNTIFS('Leden 2023'!H:H,A29,'Leden 2023'!F:F,$B$3)+COUNTIFS('Únor 2023'!H:H,A29,'Únor 2023'!F:F,$B$3)+COUNTIFS('Březen 2023'!H:H,A29,'Březen 2023'!F:F,$B$3)</f>
        <v>51</v>
      </c>
      <c r="C29" s="161">
        <f>COUNTIFS('Říjen 2021'!H:H,A29,'Říjen 2021'!F:F,$C$3)+COUNTIFS('Listopad 2021'!H:H,A29,'Listopad 2021'!F:F,$C$3)+COUNTIFS('Prosinec 2021'!H:H,A29,'Prosinec 2021'!F:F,$C$3)+COUNTIFS('Leden 2022'!H:H,A29,'Leden 2022'!F:F,$C$3)+COUNTIFS('Únor 2022'!H:H,A29,'Únor 2022'!F:F,$C$3)+COUNTIFS('Březen 2022'!H:H,A29,'Březen 2022'!F:F,$C$3)+COUNTIFS('Duben 2022'!H:H,A29,'Duben 2022'!F:F,$C$3)+COUNTIFS('Květen 2022'!H:H,A29,'Květen 2022'!F:F,$C$3)+COUNTIFS('Červen 2022'!H:H,A29,'Červen 2022'!F:F,$C$3)+COUNTIFS('Červenec 2022'!H:H,A29,'Červenec 2022'!F:F,$C$3)+COUNTIFS('Srpen 2022'!H:H,A29,'Srpen 2022'!F:F,$C$3)+COUNTIFS('Září 2022'!H:H,A29,'Září 2022'!F:F,$C$3)+COUNTIFS('Říjen 2022'!H:H,A29,'Říjen 2022'!F:F,$C$3)+COUNTIFS('Listopad 2022'!H:H,A29,'Listopad 2022'!F:F,$C$3)+COUNTIFS('Prosinec 2022'!H:H,A29,'Prosinec 2022'!F:F,$C$3)+COUNTIFS('Leden 2023'!H:H,A29,'Leden 2023'!F:F,$C$3)+COUNTIFS('Únor 2023'!H:H,A29,'Únor 2023'!F:F,$C$3)+COUNTIFS('Březen 2023'!H:H,A29,'Březen 2023'!F:F,$C$3)</f>
        <v>29</v>
      </c>
      <c r="D29" s="161">
        <f>COUNTIFS('Říjen 2021'!H:H,A29,'Říjen 2021'!F:F,$D$3)+COUNTIFS('Listopad 2021'!H:H,A29,'Listopad 2021'!F:F,$D$3)+COUNTIFS('Prosinec 2021'!H:H,A29,'Prosinec 2021'!F:F,$D$3)+COUNTIFS('Leden 2022'!H:H,A29,'Leden 2022'!F:F,$D$3)+COUNTIFS('Únor 2022'!H:H,A29,'Únor 2022'!F:F,$D$3)+COUNTIFS('Březen 2022'!H:H,A29,'Březen 2022'!F:F,$D$3)+COUNTIFS('Duben 2022'!H:H,A29,'Duben 2022'!F:F,$D$3)+COUNTIFS('Květen 2022'!H:H,A29,'Květen 2022'!F:F,$D$3)+COUNTIFS('Červen 2022'!H:H,A29,'Červen 2022'!F:F,$D$3)+COUNTIFS('Červenec 2022'!H:H,A29,'Červenec 2022'!F:F,$D$3)+COUNTIFS('Srpen 2022'!H:H,A29,'Srpen 2022'!F:F,$D$3)+COUNTIFS('Září 2022'!H:H,A29,'Září 2022'!F:F,$D$3)+COUNTIFS('Říjen 2022'!H:H,A29,'Říjen 2022'!F:F,$D$3)+COUNTIFS('Listopad 2022'!H:H,A29,'Listopad 2022'!F:F,$D$3)+COUNTIFS('Prosinec 2022'!H:H,A29,'Prosinec 2022'!F:F,$D$3)+COUNTIFS('Leden 2023'!H:H,A29,'Leden 2023'!F:F,$D$3)+COUNTIFS('Únor 2023'!H:H,A29,'Únor 2023'!F:F,$D$3)+COUNTIFS('Březen 2023'!H:H,A29,'Březen 2023'!F:F,$D$3)</f>
        <v>1</v>
      </c>
      <c r="E29" s="161">
        <f>COUNTIF('Říjen 2021'!H:H,A29)+COUNTIF('Listopad 2021'!H:H,A29)+COUNTIF('Prosinec 2021'!H:H,A29)+COUNTIF('Leden 2022'!H:H,A29)+COUNTIF('Únor 2022'!H:H,A29)+COUNTIF('Březen 2022'!H:H,A29)+COUNTIF('Duben 2022'!H:H,A29)+COUNTIF('Květen 2022'!H:H,A29)+COUNTIF('Červen 2022'!H:H,A29)+COUNTIF('Červenec 2022'!H:H,A29)+COUNTIF('Srpen 2022'!H:H,A29)+COUNTIF('Září 2022'!H:H,A29)+COUNTIF('Říjen 2022'!H:H,A29)+COUNTIF('Listopad 2022'!H:H,A29)+COUNTIF('Prosinec 2022'!H:H,A29)+COUNTIF('Leden 2023'!H:H,A29)+COUNTIF('Únor 2023'!H:H,A29)+COUNTIF('Březen 2023'!H:H,A29)</f>
        <v>81</v>
      </c>
    </row>
    <row r="30" spans="1:5" ht="23.25" customHeight="1" x14ac:dyDescent="0.35">
      <c r="A30" s="151" t="s">
        <v>28</v>
      </c>
      <c r="B30" s="161">
        <f>COUNTIFS('Říjen 2021'!H:H,A30,'Říjen 2021'!F:F,$B$3)+COUNTIFS('Listopad 2021'!H:H,A30,'Listopad 2021'!F:F,$B$3)+COUNTIFS('Prosinec 2021'!H:H,A30,'Prosinec 2021'!F:F,$B$3)+COUNTIFS('Leden 2022'!H:H,A30,'Leden 2022'!F:F,$B$3)+COUNTIFS('Únor 2022'!H:H,A30,'Únor 2022'!F:F,$B$3)+COUNTIFS('Březen 2022'!H:H,A30,'Březen 2022'!F:F,$B$3)+COUNTIFS('Duben 2022'!H:H,A30,'Duben 2022'!F:F,$B$3)+COUNTIFS('Květen 2022'!H:H,A30,'Květen 2022'!F:F,$B$3)+COUNTIFS('Červen 2022'!H:H,A30,'Červen 2022'!F:F,$B$3)+COUNTIFS('Červenec 2022'!H:H,A30,'Červenec 2022'!F:F,$B$3)+COUNTIFS('Srpen 2022'!H:H,A30,'Srpen 2022'!F:F,$B$3)+COUNTIFS('Září 2022'!H:H,A30,'Září 2022'!F:F,$B$3)+COUNTIFS('Říjen 2022'!H:H,A30,'Říjen 2022'!F:F,$B$3)+COUNTIFS('Listopad 2022'!H:H,A30,'Listopad 2022'!F:F,$B$3)+COUNTIFS('Prosinec 2022'!H:H,A30,'Prosinec 2022'!F:F,$B$3)+COUNTIFS('Leden 2023'!H:H,A30,'Leden 2023'!F:F,$B$3)+COUNTIFS('Únor 2023'!H:H,A30,'Únor 2023'!F:F,$B$3)+COUNTIFS('Březen 2023'!H:H,A30,'Březen 2023'!F:F,$B$3)</f>
        <v>57</v>
      </c>
      <c r="C30" s="161">
        <f>COUNTIFS('Říjen 2021'!H:H,A30,'Říjen 2021'!F:F,$C$3)+COUNTIFS('Listopad 2021'!H:H,A30,'Listopad 2021'!F:F,$C$3)+COUNTIFS('Prosinec 2021'!H:H,A30,'Prosinec 2021'!F:F,$C$3)+COUNTIFS('Leden 2022'!H:H,A30,'Leden 2022'!F:F,$C$3)+COUNTIFS('Únor 2022'!H:H,A30,'Únor 2022'!F:F,$C$3)+COUNTIFS('Březen 2022'!H:H,A30,'Březen 2022'!F:F,$C$3)+COUNTIFS('Duben 2022'!H:H,A30,'Duben 2022'!F:F,$C$3)+COUNTIFS('Květen 2022'!H:H,A30,'Květen 2022'!F:F,$C$3)+COUNTIFS('Červen 2022'!H:H,A30,'Červen 2022'!F:F,$C$3)+COUNTIFS('Červenec 2022'!H:H,A30,'Červenec 2022'!F:F,$C$3)+COUNTIFS('Srpen 2022'!H:H,A30,'Srpen 2022'!F:F,$C$3)+COUNTIFS('Září 2022'!H:H,A30,'Září 2022'!F:F,$C$3)+COUNTIFS('Říjen 2022'!H:H,A30,'Říjen 2022'!F:F,$C$3)+COUNTIFS('Listopad 2022'!H:H,A30,'Listopad 2022'!F:F,$C$3)+COUNTIFS('Prosinec 2022'!H:H,A30,'Prosinec 2022'!F:F,$C$3)+COUNTIFS('Leden 2023'!H:H,A30,'Leden 2023'!F:F,$C$3)+COUNTIFS('Únor 2023'!H:H,A30,'Únor 2023'!F:F,$C$3)+COUNTIFS('Březen 2023'!H:H,A30,'Březen 2023'!F:F,$C$3)</f>
        <v>56</v>
      </c>
      <c r="D30" s="161">
        <f>COUNTIFS('Říjen 2021'!H:H,A30,'Říjen 2021'!F:F,$D$3)+COUNTIFS('Listopad 2021'!H:H,A30,'Listopad 2021'!F:F,$D$3)+COUNTIFS('Prosinec 2021'!H:H,A30,'Prosinec 2021'!F:F,$D$3)+COUNTIFS('Leden 2022'!H:H,A30,'Leden 2022'!F:F,$D$3)+COUNTIFS('Únor 2022'!H:H,A30,'Únor 2022'!F:F,$D$3)+COUNTIFS('Březen 2022'!H:H,A30,'Březen 2022'!F:F,$D$3)+COUNTIFS('Duben 2022'!H:H,A30,'Duben 2022'!F:F,$D$3)+COUNTIFS('Květen 2022'!H:H,A30,'Květen 2022'!F:F,$D$3)+COUNTIFS('Červen 2022'!H:H,A30,'Červen 2022'!F:F,$D$3)+COUNTIFS('Červenec 2022'!H:H,A30,'Červenec 2022'!F:F,$D$3)+COUNTIFS('Srpen 2022'!H:H,A30,'Srpen 2022'!F:F,$D$3)+COUNTIFS('Září 2022'!H:H,A30,'Září 2022'!F:F,$D$3)+COUNTIFS('Říjen 2022'!H:H,A30,'Říjen 2022'!F:F,$D$3)+COUNTIFS('Listopad 2022'!H:H,A30,'Listopad 2022'!F:F,$D$3)+COUNTIFS('Prosinec 2022'!H:H,A30,'Prosinec 2022'!F:F,$D$3)+COUNTIFS('Leden 2023'!H:H,A30,'Leden 2023'!F:F,$D$3)+COUNTIFS('Únor 2023'!H:H,A30,'Únor 2023'!F:F,$D$3)+COUNTIFS('Březen 2023'!H:H,A30,'Březen 2023'!F:F,$D$3)</f>
        <v>1</v>
      </c>
      <c r="E30" s="161">
        <f>COUNTIF('Říjen 2021'!H:H,A30)+COUNTIF('Listopad 2021'!H:H,A30)+COUNTIF('Prosinec 2021'!H:H,A30)+COUNTIF('Leden 2022'!H:H,A30)+COUNTIF('Únor 2022'!H:H,A30)+COUNTIF('Březen 2022'!H:H,A30)+COUNTIF('Duben 2022'!H:H,A30)+COUNTIF('Květen 2022'!H:H,A30)+COUNTIF('Červen 2022'!H:H,A30)+COUNTIF('Červenec 2022'!H:H,A30)+COUNTIF('Srpen 2022'!H:H,A30)+COUNTIF('Září 2022'!H:H,A30)+COUNTIF('Říjen 2022'!H:H,A30)+COUNTIF('Listopad 2022'!H:H,A30)+COUNTIF('Prosinec 2022'!H:H,A30)+COUNTIF('Leden 2023'!H:H,A30)+COUNTIF('Únor 2023'!H:H,A30)+COUNTIF('Březen 2023'!H:H,A30)</f>
        <v>114</v>
      </c>
    </row>
    <row r="31" spans="1:5" ht="23.25" customHeight="1" x14ac:dyDescent="0.35">
      <c r="A31" s="152" t="s">
        <v>40</v>
      </c>
      <c r="B31" s="163">
        <f>COUNTIFS('Říjen 2021'!H:H,A31,'Říjen 2021'!F:F,$B$3)+COUNTIFS('Listopad 2021'!H:H,A31,'Listopad 2021'!F:F,$B$3)+COUNTIFS('Prosinec 2021'!H:H,A31,'Prosinec 2021'!F:F,$B$3)+COUNTIFS('Leden 2022'!H:H,A31,'Leden 2022'!F:F,$B$3)+COUNTIFS('Únor 2022'!H:H,A31,'Únor 2022'!F:F,$B$3)+COUNTIFS('Březen 2022'!H:H,A31,'Březen 2022'!F:F,$B$3)+COUNTIFS('Duben 2022'!H:H,A31,'Duben 2022'!F:F,$B$3)+COUNTIFS('Květen 2022'!H:H,A31,'Květen 2022'!F:F,$B$3)+COUNTIFS('Červen 2022'!H:H,A31,'Červen 2022'!F:F,$B$3)+COUNTIFS('Červenec 2022'!H:H,A31,'Červenec 2022'!F:F,$B$3)+COUNTIFS('Srpen 2022'!H:H,A31,'Srpen 2022'!F:F,$B$3)+COUNTIFS('Září 2022'!H:H,A31,'Září 2022'!F:F,$B$3)+COUNTIFS('Říjen 2022'!H:H,A31,'Říjen 2022'!F:F,$B$3)+COUNTIFS('Listopad 2022'!H:H,A31,'Listopad 2022'!F:F,$B$3)+COUNTIFS('Prosinec 2022'!H:H,A31,'Prosinec 2022'!F:F,$B$3)+COUNTIFS('Leden 2023'!H:H,A31,'Leden 2023'!F:F,$B$3)+COUNTIFS('Únor 2023'!H:H,A31,'Únor 2023'!F:F,$B$3)+COUNTIFS('Březen 2023'!H:H,A31,'Březen 2023'!F:F,$B$3)</f>
        <v>4</v>
      </c>
      <c r="C31" s="163">
        <f>COUNTIFS('Říjen 2021'!H:H,A31,'Říjen 2021'!F:F,$C$3)+COUNTIFS('Listopad 2021'!H:H,A31,'Listopad 2021'!F:F,$C$3)+COUNTIFS('Prosinec 2021'!H:H,A31,'Prosinec 2021'!F:F,$C$3)+COUNTIFS('Leden 2022'!H:H,A31,'Leden 2022'!F:F,$C$3)+COUNTIFS('Únor 2022'!H:H,A31,'Únor 2022'!F:F,$C$3)+COUNTIFS('Březen 2022'!H:H,A31,'Březen 2022'!F:F,$C$3)+COUNTIFS('Duben 2022'!H:H,A31,'Duben 2022'!F:F,$C$3)+COUNTIFS('Květen 2022'!H:H,A31,'Květen 2022'!F:F,$C$3)+COUNTIFS('Červen 2022'!H:H,A31,'Červen 2022'!F:F,$C$3)+COUNTIFS('Červenec 2022'!H:H,A31,'Červenec 2022'!F:F,$C$3)+COUNTIFS('Srpen 2022'!H:H,A31,'Srpen 2022'!F:F,$C$3)+COUNTIFS('Září 2022'!H:H,A31,'Září 2022'!F:F,$C$3)+COUNTIFS('Říjen 2022'!H:H,A31,'Říjen 2022'!F:F,$C$3)+COUNTIFS('Listopad 2022'!H:H,A31,'Listopad 2022'!F:F,$C$3)+COUNTIFS('Prosinec 2022'!H:H,A31,'Prosinec 2022'!F:F,$C$3)+COUNTIFS('Leden 2023'!H:H,A31,'Leden 2023'!F:F,$C$3)+COUNTIFS('Únor 2023'!H:H,A31,'Únor 2023'!F:F,$C$3)+COUNTIFS('Březen 2023'!H:H,A31,'Březen 2023'!F:F,$C$3)</f>
        <v>17</v>
      </c>
      <c r="D31" s="163">
        <f>COUNTIFS('Říjen 2021'!H:H,A31,'Říjen 2021'!F:F,$D$3)+COUNTIFS('Listopad 2021'!H:H,A31,'Listopad 2021'!F:F,$D$3)+COUNTIFS('Prosinec 2021'!H:H,A31,'Prosinec 2021'!F:F,$D$3)+COUNTIFS('Leden 2022'!H:H,A31,'Leden 2022'!F:F,$D$3)+COUNTIFS('Únor 2022'!H:H,A31,'Únor 2022'!F:F,$D$3)+COUNTIFS('Březen 2022'!H:H,A31,'Březen 2022'!F:F,$D$3)+COUNTIFS('Duben 2022'!H:H,A31,'Duben 2022'!F:F,$D$3)+COUNTIFS('Květen 2022'!H:H,A31,'Květen 2022'!F:F,$D$3)+COUNTIFS('Červen 2022'!H:H,A31,'Červen 2022'!F:F,$D$3)+COUNTIFS('Červenec 2022'!H:H,A31,'Červenec 2022'!F:F,$D$3)+COUNTIFS('Srpen 2022'!H:H,A31,'Srpen 2022'!F:F,$D$3)+COUNTIFS('Září 2022'!H:H,A31,'Září 2022'!F:F,$D$3)+COUNTIFS('Říjen 2022'!H:H,A31,'Říjen 2022'!F:F,$D$3)+COUNTIFS('Listopad 2022'!H:H,A31,'Listopad 2022'!F:F,$D$3)+COUNTIFS('Prosinec 2022'!H:H,A31,'Prosinec 2022'!F:F,$D$3)+COUNTIFS('Leden 2023'!H:H,A31,'Leden 2023'!F:F,$D$3)+COUNTIFS('Únor 2023'!H:H,A31,'Únor 2023'!F:F,$D$3)+COUNTIFS('Březen 2023'!H:H,A31,'Březen 2023'!F:F,$D$3)</f>
        <v>2</v>
      </c>
      <c r="E31" s="162">
        <f>COUNTIF('Říjen 2021'!H:H,A31)+COUNTIF('Listopad 2021'!H:H,A31)+COUNTIF('Prosinec 2021'!H:H,A31)+COUNTIF('Leden 2022'!H:H,A31)+COUNTIF('Únor 2022'!H:H,A31)+COUNTIF('Březen 2022'!H:H,A31)+COUNTIF('Duben 2022'!H:H,A31)+COUNTIF('Květen 2022'!H:H,A31)+COUNTIF('Červen 2022'!H:H,A31)+COUNTIF('Červenec 2022'!H:H,A31)+COUNTIF('Srpen 2022'!H:H,A31)+COUNTIF('Září 2022'!H:H,A31)+COUNTIF('Říjen 2022'!H:H,A31)+COUNTIF('Listopad 2022'!H:H,A31)+COUNTIF('Prosinec 2022'!H:H,A31)+COUNTIF('Leden 2023'!H:H,A31)+COUNTIF('Únor 2023'!H:H,A31)+COUNTIF('Březen 2023'!H:H,A31)</f>
        <v>23</v>
      </c>
    </row>
    <row r="32" spans="1:5" ht="23.25" customHeight="1" x14ac:dyDescent="0.35">
      <c r="A32" s="152" t="s">
        <v>39</v>
      </c>
      <c r="B32" s="163">
        <f>COUNTIFS('Říjen 2021'!H:H,A32,'Říjen 2021'!F:F,$B$3)+COUNTIFS('Listopad 2021'!H:H,A32,'Listopad 2021'!F:F,$B$3)+COUNTIFS('Prosinec 2021'!H:H,A32,'Prosinec 2021'!F:F,$B$3)+COUNTIFS('Leden 2022'!H:H,A32,'Leden 2022'!F:F,$B$3)+COUNTIFS('Únor 2022'!H:H,A32,'Únor 2022'!F:F,$B$3)+COUNTIFS('Březen 2022'!H:H,A32,'Březen 2022'!F:F,$B$3)+COUNTIFS('Duben 2022'!H:H,A32,'Duben 2022'!F:F,$B$3)+COUNTIFS('Květen 2022'!H:H,A32,'Květen 2022'!F:F,$B$3)+COUNTIFS('Červen 2022'!H:H,A32,'Červen 2022'!F:F,$B$3)+COUNTIFS('Červenec 2022'!H:H,A32,'Červenec 2022'!F:F,$B$3)+COUNTIFS('Srpen 2022'!H:H,A32,'Srpen 2022'!F:F,$B$3)+COUNTIFS('Září 2022'!H:H,A32,'Září 2022'!F:F,$B$3)+COUNTIFS('Říjen 2022'!H:H,A32,'Říjen 2022'!F:F,$B$3)+COUNTIFS('Listopad 2022'!H:H,A32,'Listopad 2022'!F:F,$B$3)+COUNTIFS('Prosinec 2022'!H:H,A32,'Prosinec 2022'!F:F,$B$3)+COUNTIFS('Leden 2023'!H:H,A32,'Leden 2023'!F:F,$B$3)+COUNTIFS('Únor 2023'!H:H,A32,'Únor 2023'!F:F,$B$3)+COUNTIFS('Březen 2023'!H:H,A32,'Březen 2023'!F:F,$B$3)</f>
        <v>12</v>
      </c>
      <c r="C32" s="163">
        <f>COUNTIFS('Říjen 2021'!H:H,A32,'Říjen 2021'!F:F,$C$3)+COUNTIFS('Listopad 2021'!H:H,A32,'Listopad 2021'!F:F,$C$3)+COUNTIFS('Prosinec 2021'!H:H,A32,'Prosinec 2021'!F:F,$C$3)+COUNTIFS('Leden 2022'!H:H,A32,'Leden 2022'!F:F,$C$3)+COUNTIFS('Únor 2022'!H:H,A32,'Únor 2022'!F:F,$C$3)+COUNTIFS('Březen 2022'!H:H,A32,'Březen 2022'!F:F,$C$3)+COUNTIFS('Duben 2022'!H:H,A32,'Duben 2022'!F:F,$C$3)+COUNTIFS('Květen 2022'!H:H,A32,'Květen 2022'!F:F,$C$3)+COUNTIFS('Červen 2022'!H:H,A32,'Červen 2022'!F:F,$C$3)+COUNTIFS('Červenec 2022'!H:H,A32,'Červenec 2022'!F:F,$C$3)+COUNTIFS('Srpen 2022'!H:H,A32,'Srpen 2022'!F:F,$C$3)+COUNTIFS('Září 2022'!H:H,A32,'Září 2022'!F:F,$C$3)+COUNTIFS('Říjen 2022'!H:H,A32,'Říjen 2022'!F:F,$C$3)+COUNTIFS('Listopad 2022'!H:H,A32,'Listopad 2022'!F:F,$C$3)+COUNTIFS('Prosinec 2022'!H:H,A32,'Prosinec 2022'!F:F,$C$3)+COUNTIFS('Leden 2023'!H:H,A32,'Leden 2023'!F:F,$C$3)+COUNTIFS('Únor 2023'!H:H,A32,'Únor 2023'!F:F,$C$3)+COUNTIFS('Březen 2023'!H:H,A32,'Březen 2023'!F:F,$C$3)</f>
        <v>5</v>
      </c>
      <c r="D32" s="163">
        <f>COUNTIFS('Říjen 2021'!H:H,A32,'Říjen 2021'!F:F,$D$3)+COUNTIFS('Listopad 2021'!H:H,A32,'Listopad 2021'!F:F,$D$3)+COUNTIFS('Prosinec 2021'!H:H,A32,'Prosinec 2021'!F:F,$D$3)+COUNTIFS('Leden 2022'!H:H,A32,'Leden 2022'!F:F,$D$3)+COUNTIFS('Únor 2022'!H:H,A32,'Únor 2022'!F:F,$D$3)+COUNTIFS('Březen 2022'!H:H,A32,'Březen 2022'!F:F,$D$3)+COUNTIFS('Duben 2022'!H:H,A32,'Duben 2022'!F:F,$D$3)+COUNTIFS('Květen 2022'!H:H,A32,'Květen 2022'!F:F,$D$3)+COUNTIFS('Červen 2022'!H:H,A32,'Červen 2022'!F:F,$D$3)+COUNTIFS('Červenec 2022'!H:H,A32,'Červenec 2022'!F:F,$D$3)+COUNTIFS('Srpen 2022'!H:H,A32,'Srpen 2022'!F:F,$D$3)+COUNTIFS('Září 2022'!H:H,A32,'Září 2022'!F:F,$D$3)+COUNTIFS('Říjen 2022'!H:H,A32,'Říjen 2022'!F:F,$D$3)+COUNTIFS('Listopad 2022'!H:H,A32,'Listopad 2022'!F:F,$D$3)+COUNTIFS('Prosinec 2022'!H:H,A32,'Prosinec 2022'!F:F,$D$3)+COUNTIFS('Leden 2023'!H:H,A32,'Leden 2023'!F:F,$D$3)+COUNTIFS('Únor 2023'!H:H,A32,'Únor 2023'!F:F,$D$3)+COUNTIFS('Březen 2023'!H:H,A32,'Březen 2023'!F:F,$D$3)</f>
        <v>0</v>
      </c>
      <c r="E32" s="162">
        <f>COUNTIF('Říjen 2021'!H:H,A32)+COUNTIF('Listopad 2021'!H:H,A32)+COUNTIF('Prosinec 2021'!H:H,A32)+COUNTIF('Leden 2022'!H:H,A32)+COUNTIF('Únor 2022'!H:H,A32)+COUNTIF('Březen 2022'!H:H,A32)+COUNTIF('Duben 2022'!H:H,A32)+COUNTIF('Květen 2022'!H:H,A32)+COUNTIF('Červen 2022'!H:H,A32)+COUNTIF('Červenec 2022'!H:H,A32)+COUNTIF('Srpen 2022'!H:H,A32)+COUNTIF('Září 2022'!H:H,A32)+COUNTIF('Říjen 2022'!H:H,A32)+COUNTIF('Listopad 2022'!H:H,A32)+COUNTIF('Prosinec 2022'!H:H,A32)+COUNTIF('Leden 2023'!H:H,A32)+COUNTIF('Únor 2023'!H:H,A32)+COUNTIF('Březen 2023'!H:H,A32)</f>
        <v>17</v>
      </c>
    </row>
    <row r="33" spans="1:5" ht="23.25" customHeight="1" x14ac:dyDescent="0.35">
      <c r="A33" s="151" t="s">
        <v>33</v>
      </c>
      <c r="B33" s="161">
        <f>COUNTIFS('Říjen 2021'!H:H,A33,'Říjen 2021'!F:F,$B$3)+COUNTIFS('Listopad 2021'!H:H,A33,'Listopad 2021'!F:F,$B$3)+COUNTIFS('Prosinec 2021'!H:H,A33,'Prosinec 2021'!F:F,$B$3)+COUNTIFS('Leden 2022'!H:H,A33,'Leden 2022'!F:F,$B$3)+COUNTIFS('Únor 2022'!H:H,A33,'Únor 2022'!F:F,$B$3)+COUNTIFS('Březen 2022'!H:H,A33,'Březen 2022'!F:F,$B$3)+COUNTIFS('Duben 2022'!H:H,A33,'Duben 2022'!F:F,$B$3)+COUNTIFS('Květen 2022'!H:H,A33,'Květen 2022'!F:F,$B$3)+COUNTIFS('Červen 2022'!H:H,A33,'Červen 2022'!F:F,$B$3)+COUNTIFS('Červenec 2022'!H:H,A33,'Červenec 2022'!F:F,$B$3)+COUNTIFS('Srpen 2022'!H:H,A33,'Srpen 2022'!F:F,$B$3)+COUNTIFS('Září 2022'!H:H,A33,'Září 2022'!F:F,$B$3)+COUNTIFS('Říjen 2022'!H:H,A33,'Říjen 2022'!F:F,$B$3)+COUNTIFS('Listopad 2022'!H:H,A33,'Listopad 2022'!F:F,$B$3)+COUNTIFS('Prosinec 2022'!H:H,A33,'Prosinec 2022'!F:F,$B$3)+COUNTIFS('Leden 2023'!H:H,A33,'Leden 2023'!F:F,$B$3)+COUNTIFS('Únor 2023'!H:H,A33,'Únor 2023'!F:F,$B$3)+COUNTIFS('Březen 2023'!H:H,A33,'Březen 2023'!F:F,$B$3)</f>
        <v>54</v>
      </c>
      <c r="C33" s="161">
        <f>COUNTIFS('Říjen 2021'!H:H,A33,'Říjen 2021'!F:F,$C$3)+COUNTIFS('Listopad 2021'!H:H,A33,'Listopad 2021'!F:F,$C$3)+COUNTIFS('Prosinec 2021'!H:H,A33,'Prosinec 2021'!F:F,$C$3)+COUNTIFS('Leden 2022'!H:H,A33,'Leden 2022'!F:F,$C$3)+COUNTIFS('Únor 2022'!H:H,A33,'Únor 2022'!F:F,$C$3)+COUNTIFS('Březen 2022'!H:H,A33,'Březen 2022'!F:F,$C$3)+COUNTIFS('Duben 2022'!H:H,A33,'Duben 2022'!F:F,$C$3)+COUNTIFS('Květen 2022'!H:H,A33,'Květen 2022'!F:F,$C$3)+COUNTIFS('Červen 2022'!H:H,A33,'Červen 2022'!F:F,$C$3)+COUNTIFS('Červenec 2022'!H:H,A33,'Červenec 2022'!F:F,$C$3)+COUNTIFS('Srpen 2022'!H:H,A33,'Srpen 2022'!F:F,$C$3)+COUNTIFS('Září 2022'!H:H,A33,'Září 2022'!F:F,$C$3)+COUNTIFS('Říjen 2022'!H:H,A33,'Říjen 2022'!F:F,$C$3)+COUNTIFS('Listopad 2022'!H:H,A33,'Listopad 2022'!F:F,$C$3)+COUNTIFS('Prosinec 2022'!H:H,A33,'Prosinec 2022'!F:F,$C$3)+COUNTIFS('Leden 2023'!H:H,A33,'Leden 2023'!F:F,$C$3)+COUNTIFS('Únor 2023'!H:H,A33,'Únor 2023'!F:F,$C$3)+COUNTIFS('Březen 2023'!H:H,A33,'Březen 2023'!F:F,$C$3)</f>
        <v>44</v>
      </c>
      <c r="D33" s="161">
        <f>COUNTIFS('Říjen 2021'!H:H,A33,'Říjen 2021'!F:F,$D$3)+COUNTIFS('Listopad 2021'!H:H,A33,'Listopad 2021'!F:F,$D$3)+COUNTIFS('Prosinec 2021'!H:H,A33,'Prosinec 2021'!F:F,$D$3)+COUNTIFS('Leden 2022'!H:H,A33,'Leden 2022'!F:F,$D$3)+COUNTIFS('Únor 2022'!H:H,A33,'Únor 2022'!F:F,$D$3)+COUNTIFS('Březen 2022'!H:H,A33,'Březen 2022'!F:F,$D$3)+COUNTIFS('Duben 2022'!H:H,A33,'Duben 2022'!F:F,$D$3)+COUNTIFS('Květen 2022'!H:H,A33,'Květen 2022'!F:F,$D$3)+COUNTIFS('Červen 2022'!H:H,A33,'Červen 2022'!F:F,$D$3)+COUNTIFS('Červenec 2022'!H:H,A33,'Červenec 2022'!F:F,$D$3)+COUNTIFS('Srpen 2022'!H:H,A33,'Srpen 2022'!F:F,$D$3)+COUNTIFS('Září 2022'!H:H,A33,'Září 2022'!F:F,$D$3)+COUNTIFS('Říjen 2022'!H:H,A33,'Říjen 2022'!F:F,$D$3)+COUNTIFS('Listopad 2022'!H:H,A33,'Listopad 2022'!F:F,$D$3)+COUNTIFS('Prosinec 2022'!H:H,A33,'Prosinec 2022'!F:F,$D$3)+COUNTIFS('Leden 2023'!H:H,A33,'Leden 2023'!F:F,$D$3)+COUNTIFS('Únor 2023'!H:H,A33,'Únor 2023'!F:F,$D$3)+COUNTIFS('Březen 2023'!H:H,A33,'Březen 2023'!F:F,$D$3)</f>
        <v>0</v>
      </c>
      <c r="E33" s="161">
        <f>COUNTIF('Říjen 2021'!H:H,A33)+COUNTIF('Listopad 2021'!H:H,A33)+COUNTIF('Prosinec 2021'!H:H,A33)+COUNTIF('Leden 2022'!H:H,A33)+COUNTIF('Únor 2022'!H:H,A33)+COUNTIF('Březen 2022'!H:H,A33)+COUNTIF('Duben 2022'!H:H,A33)+COUNTIF('Květen 2022'!H:H,A33)+COUNTIF('Červen 2022'!H:H,A33)+COUNTIF('Červenec 2022'!H:H,A33)+COUNTIF('Srpen 2022'!H:H,A33)+COUNTIF('Září 2022'!H:H,A33)+COUNTIF('Říjen 2022'!H:H,A33)+COUNTIF('Listopad 2022'!H:H,A33)+COUNTIF('Prosinec 2022'!H:H,A33)+COUNTIF('Leden 2023'!H:H,A33)+COUNTIF('Únor 2023'!H:H,A33)+COUNTIF('Březen 2023'!H:H,A33)</f>
        <v>98</v>
      </c>
    </row>
    <row r="34" spans="1:5" ht="23.25" customHeight="1" x14ac:dyDescent="0.35">
      <c r="A34" s="151" t="s">
        <v>101</v>
      </c>
      <c r="B34" s="161">
        <f>COUNTIFS('Říjen 2021'!H:H,A34,'Říjen 2021'!F:F,$B$3)+COUNTIFS('Listopad 2021'!H:H,A34,'Listopad 2021'!F:F,$B$3)+COUNTIFS('Prosinec 2021'!H:H,A34,'Prosinec 2021'!F:F,$B$3)+COUNTIFS('Leden 2022'!H:H,A34,'Leden 2022'!F:F,$B$3)+COUNTIFS('Únor 2022'!H:H,A34,'Únor 2022'!F:F,$B$3)+COUNTIFS('Březen 2022'!H:H,A34,'Březen 2022'!F:F,$B$3)+COUNTIFS('Duben 2022'!H:H,A34,'Duben 2022'!F:F,$B$3)+COUNTIFS('Květen 2022'!H:H,A34,'Květen 2022'!F:F,$B$3)+COUNTIFS('Červen 2022'!H:H,A34,'Červen 2022'!F:F,$B$3)+COUNTIFS('Červenec 2022'!H:H,A34,'Červenec 2022'!F:F,$B$3)+COUNTIFS('Srpen 2022'!H:H,A34,'Srpen 2022'!F:F,$B$3)+COUNTIFS('Září 2022'!H:H,A34,'Září 2022'!F:F,$B$3)+COUNTIFS('Říjen 2022'!H:H,A34,'Říjen 2022'!F:F,$B$3)+COUNTIFS('Listopad 2022'!H:H,A34,'Listopad 2022'!F:F,$B$3)+COUNTIFS('Prosinec 2022'!H:H,A34,'Prosinec 2022'!F:F,$B$3)+COUNTIFS('Leden 2023'!H:H,A34,'Leden 2023'!F:F,$B$3)+COUNTIFS('Únor 2023'!H:H,A34,'Únor 2023'!F:F,$B$3)+COUNTIFS('Březen 2023'!H:H,A34,'Březen 2023'!F:F,$B$3)</f>
        <v>56</v>
      </c>
      <c r="C34" s="161">
        <f>COUNTIFS('Říjen 2021'!H:H,A34,'Říjen 2021'!F:F,$C$3)+COUNTIFS('Listopad 2021'!H:H,A34,'Listopad 2021'!F:F,$C$3)+COUNTIFS('Prosinec 2021'!H:H,A34,'Prosinec 2021'!F:F,$C$3)+COUNTIFS('Leden 2022'!H:H,A34,'Leden 2022'!F:F,$C$3)+COUNTIFS('Únor 2022'!H:H,A34,'Únor 2022'!F:F,$C$3)+COUNTIFS('Březen 2022'!H:H,A34,'Březen 2022'!F:F,$C$3)+COUNTIFS('Duben 2022'!H:H,A34,'Duben 2022'!F:F,$C$3)+COUNTIFS('Květen 2022'!H:H,A34,'Květen 2022'!F:F,$C$3)+COUNTIFS('Červen 2022'!H:H,A34,'Červen 2022'!F:F,$C$3)+COUNTIFS('Červenec 2022'!H:H,A34,'Červenec 2022'!F:F,$C$3)+COUNTIFS('Srpen 2022'!H:H,A34,'Srpen 2022'!F:F,$C$3)+COUNTIFS('Září 2022'!H:H,A34,'Září 2022'!F:F,$C$3)+COUNTIFS('Říjen 2022'!H:H,A34,'Říjen 2022'!F:F,$C$3)+COUNTIFS('Listopad 2022'!H:H,A34,'Listopad 2022'!F:F,$C$3)+COUNTIFS('Prosinec 2022'!H:H,A34,'Prosinec 2022'!F:F,$C$3)+COUNTIFS('Leden 2023'!H:H,A34,'Leden 2023'!F:F,$C$3)+COUNTIFS('Únor 2023'!H:H,A34,'Únor 2023'!F:F,$C$3)+COUNTIFS('Březen 2023'!H:H,A34,'Březen 2023'!F:F,$C$3)</f>
        <v>43</v>
      </c>
      <c r="D34" s="161">
        <f>COUNTIFS('Říjen 2021'!H:H,A34,'Říjen 2021'!F:F,$D$3)+COUNTIFS('Listopad 2021'!H:H,A34,'Listopad 2021'!F:F,$D$3)+COUNTIFS('Prosinec 2021'!H:H,A34,'Prosinec 2021'!F:F,$D$3)+COUNTIFS('Leden 2022'!H:H,A34,'Leden 2022'!F:F,$D$3)+COUNTIFS('Únor 2022'!H:H,A34,'Únor 2022'!F:F,$D$3)+COUNTIFS('Březen 2022'!H:H,A34,'Březen 2022'!F:F,$D$3)+COUNTIFS('Duben 2022'!H:H,A34,'Duben 2022'!F:F,$D$3)+COUNTIFS('Květen 2022'!H:H,A34,'Květen 2022'!F:F,$D$3)+COUNTIFS('Červen 2022'!H:H,A34,'Červen 2022'!F:F,$D$3)+COUNTIFS('Červenec 2022'!H:H,A34,'Červenec 2022'!F:F,$D$3)+COUNTIFS('Srpen 2022'!H:H,A34,'Srpen 2022'!F:F,$D$3)+COUNTIFS('Září 2022'!H:H,A34,'Září 2022'!F:F,$D$3)+COUNTIFS('Říjen 2022'!H:H,A34,'Říjen 2022'!F:F,$D$3)+COUNTIFS('Listopad 2022'!H:H,A34,'Listopad 2022'!F:F,$D$3)+COUNTIFS('Prosinec 2022'!H:H,A34,'Prosinec 2022'!F:F,$D$3)+COUNTIFS('Leden 2023'!H:H,A34,'Leden 2023'!F:F,$D$3)+COUNTIFS('Únor 2023'!H:H,A34,'Únor 2023'!F:F,$D$3)+COUNTIFS('Březen 2023'!H:H,A34,'Březen 2023'!F:F,$D$3)</f>
        <v>2</v>
      </c>
      <c r="E34" s="161">
        <f>COUNTIF('Říjen 2021'!H:H,A34)+COUNTIF('Listopad 2021'!H:H,A34)+COUNTIF('Prosinec 2021'!H:H,A34)+COUNTIF('Leden 2022'!H:H,A34)+COUNTIF('Únor 2022'!H:H,A34)+COUNTIF('Březen 2022'!H:H,A34)+COUNTIF('Duben 2022'!H:H,A34)+COUNTIF('Květen 2022'!H:H,A34)+COUNTIF('Červen 2022'!H:H,A34)+COUNTIF('Červenec 2022'!H:H,A34)+COUNTIF('Srpen 2022'!H:H,A34)+COUNTIF('Září 2022'!H:H,A34)+COUNTIF('Říjen 2022'!H:H,A34)+COUNTIF('Listopad 2022'!H:H,A34)+COUNTIF('Prosinec 2022'!H:H,A34)+COUNTIF('Leden 2023'!H:H,A34)+COUNTIF('Únor 2023'!H:H,A34)+COUNTIF('Březen 2023'!H:H,A34)</f>
        <v>101</v>
      </c>
    </row>
    <row r="35" spans="1:5" ht="23.25" customHeight="1" x14ac:dyDescent="0.35">
      <c r="A35" s="152" t="s">
        <v>34</v>
      </c>
      <c r="B35" s="163">
        <f>COUNTIFS('Říjen 2021'!H:H,A35,'Říjen 2021'!F:F,$B$3)+COUNTIFS('Listopad 2021'!H:H,A35,'Listopad 2021'!F:F,$B$3)+COUNTIFS('Prosinec 2021'!H:H,A35,'Prosinec 2021'!F:F,$B$3)+COUNTIFS('Leden 2022'!H:H,A35,'Leden 2022'!F:F,$B$3)+COUNTIFS('Únor 2022'!H:H,A35,'Únor 2022'!F:F,$B$3)+COUNTIFS('Březen 2022'!H:H,A35,'Březen 2022'!F:F,$B$3)+COUNTIFS('Duben 2022'!H:H,A35,'Duben 2022'!F:F,$B$3)+COUNTIFS('Květen 2022'!H:H,A35,'Květen 2022'!F:F,$B$3)+COUNTIFS('Červen 2022'!H:H,A35,'Červen 2022'!F:F,$B$3)+COUNTIFS('Červenec 2022'!H:H,A35,'Červenec 2022'!F:F,$B$3)+COUNTIFS('Srpen 2022'!H:H,A35,'Srpen 2022'!F:F,$B$3)+COUNTIFS('Září 2022'!H:H,A35,'Září 2022'!F:F,$B$3)+COUNTIFS('Říjen 2022'!H:H,A35,'Říjen 2022'!F:F,$B$3)+COUNTIFS('Listopad 2022'!H:H,A35,'Listopad 2022'!F:F,$B$3)+COUNTIFS('Prosinec 2022'!H:H,A35,'Prosinec 2022'!F:F,$B$3)+COUNTIFS('Leden 2023'!H:H,A35,'Leden 2023'!F:F,$B$3)+COUNTIFS('Únor 2023'!H:H,A35,'Únor 2023'!F:F,$B$3)+COUNTIFS('Březen 2023'!H:H,A35,'Březen 2023'!F:F,$B$3)</f>
        <v>2</v>
      </c>
      <c r="C35" s="163">
        <f>COUNTIFS('Říjen 2021'!H:H,A35,'Říjen 2021'!F:F,$C$3)+COUNTIFS('Listopad 2021'!H:H,A35,'Listopad 2021'!F:F,$C$3)+COUNTIFS('Prosinec 2021'!H:H,A35,'Prosinec 2021'!F:F,$C$3)+COUNTIFS('Leden 2022'!H:H,A35,'Leden 2022'!F:F,$C$3)+COUNTIFS('Únor 2022'!H:H,A35,'Únor 2022'!F:F,$C$3)+COUNTIFS('Březen 2022'!H:H,A35,'Březen 2022'!F:F,$C$3)+COUNTIFS('Duben 2022'!H:H,A35,'Duben 2022'!F:F,$C$3)+COUNTIFS('Květen 2022'!H:H,A35,'Květen 2022'!F:F,$C$3)+COUNTIFS('Červen 2022'!H:H,A35,'Červen 2022'!F:F,$C$3)+COUNTIFS('Červenec 2022'!H:H,A35,'Červenec 2022'!F:F,$C$3)+COUNTIFS('Srpen 2022'!H:H,A35,'Srpen 2022'!F:F,$C$3)+COUNTIFS('Září 2022'!H:H,A35,'Září 2022'!F:F,$C$3)+COUNTIFS('Říjen 2022'!H:H,A35,'Říjen 2022'!F:F,$C$3)+COUNTIFS('Listopad 2022'!H:H,A35,'Listopad 2022'!F:F,$C$3)+COUNTIFS('Prosinec 2022'!H:H,A35,'Prosinec 2022'!F:F,$C$3)+COUNTIFS('Leden 2023'!H:H,A35,'Leden 2023'!F:F,$C$3)+COUNTIFS('Únor 2023'!H:H,A35,'Únor 2023'!F:F,$C$3)+COUNTIFS('Březen 2023'!H:H,A35,'Březen 2023'!F:F,$C$3)</f>
        <v>0</v>
      </c>
      <c r="D35" s="163">
        <f>COUNTIFS('Říjen 2021'!H:H,A35,'Říjen 2021'!F:F,$D$3)+COUNTIFS('Listopad 2021'!H:H,A35,'Listopad 2021'!F:F,$D$3)+COUNTIFS('Prosinec 2021'!H:H,A35,'Prosinec 2021'!F:F,$D$3)+COUNTIFS('Leden 2022'!H:H,A35,'Leden 2022'!F:F,$D$3)+COUNTIFS('Únor 2022'!H:H,A35,'Únor 2022'!F:F,$D$3)+COUNTIFS('Březen 2022'!H:H,A35,'Březen 2022'!F:F,$D$3)+COUNTIFS('Duben 2022'!H:H,A35,'Duben 2022'!F:F,$D$3)+COUNTIFS('Květen 2022'!H:H,A35,'Květen 2022'!F:F,$D$3)+COUNTIFS('Červen 2022'!H:H,A35,'Červen 2022'!F:F,$D$3)+COUNTIFS('Červenec 2022'!H:H,A35,'Červenec 2022'!F:F,$D$3)+COUNTIFS('Srpen 2022'!H:H,A35,'Srpen 2022'!F:F,$D$3)+COUNTIFS('Září 2022'!H:H,A35,'Září 2022'!F:F,$D$3)+COUNTIFS('Říjen 2022'!H:H,A35,'Říjen 2022'!F:F,$D$3)+COUNTIFS('Listopad 2022'!H:H,A35,'Listopad 2022'!F:F,$D$3)+COUNTIFS('Prosinec 2022'!H:H,A35,'Prosinec 2022'!F:F,$D$3)+COUNTIFS('Leden 2023'!H:H,A35,'Leden 2023'!F:F,$D$3)+COUNTIFS('Únor 2023'!H:H,A35,'Únor 2023'!F:F,$D$3)+COUNTIFS('Březen 2023'!H:H,A35,'Březen 2023'!F:F,$D$3)</f>
        <v>1</v>
      </c>
      <c r="E35" s="162">
        <f>COUNTIF('Říjen 2021'!H:H,A35)+COUNTIF('Listopad 2021'!H:H,A35)+COUNTIF('Prosinec 2021'!H:H,A35)+COUNTIF('Leden 2022'!H:H,A35)+COUNTIF('Únor 2022'!H:H,A35)+COUNTIF('Březen 2022'!H:H,A35)+COUNTIF('Duben 2022'!H:H,A35)+COUNTIF('Květen 2022'!H:H,A35)+COUNTIF('Červen 2022'!H:H,A35)+COUNTIF('Červenec 2022'!H:H,A35)+COUNTIF('Srpen 2022'!H:H,A35)+COUNTIF('Září 2022'!H:H,A35)+COUNTIF('Říjen 2022'!H:H,A35)+COUNTIF('Listopad 2022'!H:H,A35)+COUNTIF('Prosinec 2022'!H:H,A35)+COUNTIF('Leden 2023'!H:H,A35)+COUNTIF('Únor 2023'!H:H,A35)+COUNTIF('Březen 2023'!H:H,A35)</f>
        <v>3</v>
      </c>
    </row>
    <row r="36" spans="1:5" ht="23.25" customHeight="1" x14ac:dyDescent="0.35">
      <c r="A36" s="152" t="s">
        <v>41</v>
      </c>
      <c r="B36" s="163">
        <f>COUNTIFS('Říjen 2021'!H:H,A36,'Říjen 2021'!F:F,$B$3)+COUNTIFS('Listopad 2021'!H:H,A36,'Listopad 2021'!F:F,$B$3)+COUNTIFS('Prosinec 2021'!H:H,A36,'Prosinec 2021'!F:F,$B$3)+COUNTIFS('Leden 2022'!H:H,A36,'Leden 2022'!F:F,$B$3)+COUNTIFS('Únor 2022'!H:H,A36,'Únor 2022'!F:F,$B$3)+COUNTIFS('Březen 2022'!H:H,A36,'Březen 2022'!F:F,$B$3)+COUNTIFS('Duben 2022'!H:H,A36,'Duben 2022'!F:F,$B$3)+COUNTIFS('Květen 2022'!H:H,A36,'Květen 2022'!F:F,$B$3)+COUNTIFS('Červen 2022'!H:H,A36,'Červen 2022'!F:F,$B$3)+COUNTIFS('Červenec 2022'!H:H,A36,'Červenec 2022'!F:F,$B$3)+COUNTIFS('Srpen 2022'!H:H,A36,'Srpen 2022'!F:F,$B$3)+COUNTIFS('Září 2022'!H:H,A36,'Září 2022'!F:F,$B$3)+COUNTIFS('Říjen 2022'!H:H,A36,'Říjen 2022'!F:F,$B$3)+COUNTIFS('Listopad 2022'!H:H,A36,'Listopad 2022'!F:F,$B$3)+COUNTIFS('Prosinec 2022'!H:H,A36,'Prosinec 2022'!F:F,$B$3)+COUNTIFS('Leden 2023'!H:H,A36,'Leden 2023'!F:F,$B$3)+COUNTIFS('Únor 2023'!H:H,A36,'Únor 2023'!F:F,$B$3)+COUNTIFS('Březen 2023'!H:H,A36,'Březen 2023'!F:F,$B$3)</f>
        <v>4</v>
      </c>
      <c r="C36" s="163">
        <f>COUNTIFS('Říjen 2021'!H:H,A36,'Říjen 2021'!F:F,$C$3)+COUNTIFS('Listopad 2021'!H:H,A36,'Listopad 2021'!F:F,$C$3)+COUNTIFS('Prosinec 2021'!H:H,A36,'Prosinec 2021'!F:F,$C$3)+COUNTIFS('Leden 2022'!H:H,A36,'Leden 2022'!F:F,$C$3)+COUNTIFS('Únor 2022'!H:H,A36,'Únor 2022'!F:F,$C$3)+COUNTIFS('Březen 2022'!H:H,A36,'Březen 2022'!F:F,$C$3)+COUNTIFS('Duben 2022'!H:H,A36,'Duben 2022'!F:F,$C$3)+COUNTIFS('Květen 2022'!H:H,A36,'Květen 2022'!F:F,$C$3)+COUNTIFS('Červen 2022'!H:H,A36,'Červen 2022'!F:F,$C$3)+COUNTIFS('Červenec 2022'!H:H,A36,'Červenec 2022'!F:F,$C$3)+COUNTIFS('Srpen 2022'!H:H,A36,'Srpen 2022'!F:F,$C$3)+COUNTIFS('Září 2022'!H:H,A36,'Září 2022'!F:F,$C$3)+COUNTIFS('Říjen 2022'!H:H,A36,'Říjen 2022'!F:F,$C$3)+COUNTIFS('Listopad 2022'!H:H,A36,'Listopad 2022'!F:F,$C$3)+COUNTIFS('Prosinec 2022'!H:H,A36,'Prosinec 2022'!F:F,$C$3)+COUNTIFS('Leden 2023'!H:H,A36,'Leden 2023'!F:F,$C$3)+COUNTIFS('Únor 2023'!H:H,A36,'Únor 2023'!F:F,$C$3)+COUNTIFS('Březen 2023'!H:H,A36,'Březen 2023'!F:F,$C$3)</f>
        <v>0</v>
      </c>
      <c r="D36" s="163">
        <f>COUNTIFS('Říjen 2021'!H:H,A36,'Říjen 2021'!F:F,$D$3)+COUNTIFS('Listopad 2021'!H:H,A36,'Listopad 2021'!F:F,$D$3)+COUNTIFS('Prosinec 2021'!H:H,A36,'Prosinec 2021'!F:F,$D$3)+COUNTIFS('Leden 2022'!H:H,A36,'Leden 2022'!F:F,$D$3)+COUNTIFS('Únor 2022'!H:H,A36,'Únor 2022'!F:F,$D$3)+COUNTIFS('Březen 2022'!H:H,A36,'Březen 2022'!F:F,$D$3)+COUNTIFS('Duben 2022'!H:H,A36,'Duben 2022'!F:F,$D$3)+COUNTIFS('Květen 2022'!H:H,A36,'Květen 2022'!F:F,$D$3)+COUNTIFS('Červen 2022'!H:H,A36,'Červen 2022'!F:F,$D$3)+COUNTIFS('Červenec 2022'!H:H,A36,'Červenec 2022'!F:F,$D$3)+COUNTIFS('Srpen 2022'!H:H,A36,'Srpen 2022'!F:F,$D$3)+COUNTIFS('Září 2022'!H:H,A36,'Září 2022'!F:F,$D$3)+COUNTIFS('Říjen 2022'!H:H,A36,'Říjen 2022'!F:F,$D$3)+COUNTIFS('Listopad 2022'!H:H,A36,'Listopad 2022'!F:F,$D$3)+COUNTIFS('Prosinec 2022'!H:H,A36,'Prosinec 2022'!F:F,$D$3)+COUNTIFS('Leden 2023'!H:H,A36,'Leden 2023'!F:F,$D$3)+COUNTIFS('Únor 2023'!H:H,A36,'Únor 2023'!F:F,$D$3)+COUNTIFS('Březen 2023'!H:H,A36,'Březen 2023'!F:F,$D$3)</f>
        <v>0</v>
      </c>
      <c r="E36" s="162">
        <f>COUNTIF('Říjen 2021'!H:H,A36)+COUNTIF('Listopad 2021'!H:H,A36)+COUNTIF('Prosinec 2021'!H:H,A36)+COUNTIF('Leden 2022'!H:H,A36)+COUNTIF('Únor 2022'!H:H,A36)+COUNTIF('Březen 2022'!H:H,A36)+COUNTIF('Duben 2022'!H:H,A36)+COUNTIF('Květen 2022'!H:H,A36)+COUNTIF('Červen 2022'!H:H,A36)+COUNTIF('Červenec 2022'!H:H,A36)+COUNTIF('Srpen 2022'!H:H,A36)+COUNTIF('Září 2022'!H:H,A36)+COUNTIF('Říjen 2022'!H:H,A36)+COUNTIF('Listopad 2022'!H:H,A36)+COUNTIF('Prosinec 2022'!H:H,A36)+COUNTIF('Leden 2023'!H:H,A36)+COUNTIF('Únor 2023'!H:H,A36)+COUNTIF('Březen 2023'!H:H,A36)</f>
        <v>4</v>
      </c>
    </row>
    <row r="37" spans="1:5" ht="23.25" customHeight="1" x14ac:dyDescent="0.35">
      <c r="A37" s="151" t="s">
        <v>246</v>
      </c>
      <c r="B37" s="161">
        <f>COUNTIFS('Říjen 2021'!H:H,A37,'Říjen 2021'!F:F,$B$3)+COUNTIFS('Listopad 2021'!H:H,A37,'Listopad 2021'!F:F,$B$3)+COUNTIFS('Prosinec 2021'!H:H,A37,'Prosinec 2021'!F:F,$B$3)+COUNTIFS('Leden 2022'!H:H,A37,'Leden 2022'!F:F,$B$3)+COUNTIFS('Únor 2022'!H:H,A37,'Únor 2022'!F:F,$B$3)+COUNTIFS('Březen 2022'!H:H,A37,'Březen 2022'!F:F,$B$3)+COUNTIFS('Duben 2022'!H:H,A37,'Duben 2022'!F:F,$B$3)+COUNTIFS('Květen 2022'!H:H,A37,'Květen 2022'!F:F,$B$3)+COUNTIFS('Červen 2022'!H:H,A37,'Červen 2022'!F:F,$B$3)+COUNTIFS('Červenec 2022'!H:H,A37,'Červenec 2022'!F:F,$B$3)+COUNTIFS('Srpen 2022'!H:H,A37,'Srpen 2022'!F:F,$B$3)+COUNTIFS('Září 2022'!H:H,A37,'Září 2022'!F:F,$B$3)+COUNTIFS('Říjen 2022'!H:H,A37,'Říjen 2022'!F:F,$B$3)+COUNTIFS('Listopad 2022'!H:H,A37,'Listopad 2022'!F:F,$B$3)+COUNTIFS('Prosinec 2022'!H:H,A37,'Prosinec 2022'!F:F,$B$3)+COUNTIFS('Leden 2023'!H:H,A37,'Leden 2023'!F:F,$B$3)+COUNTIFS('Únor 2023'!H:H,A37,'Únor 2023'!F:F,$B$3)+COUNTIFS('Březen 2023'!H:H,A37,'Březen 2023'!F:F,$B$3)</f>
        <v>3</v>
      </c>
      <c r="C37" s="161">
        <f>COUNTIFS('Říjen 2021'!H:H,A37,'Říjen 2021'!F:F,$C$3)+COUNTIFS('Listopad 2021'!H:H,A37,'Listopad 2021'!F:F,$C$3)+COUNTIFS('Prosinec 2021'!H:H,A37,'Prosinec 2021'!F:F,$C$3)+COUNTIFS('Leden 2022'!H:H,A37,'Leden 2022'!F:F,$C$3)+COUNTIFS('Únor 2022'!H:H,A37,'Únor 2022'!F:F,$C$3)+COUNTIFS('Březen 2022'!H:H,A37,'Březen 2022'!F:F,$C$3)+COUNTIFS('Duben 2022'!H:H,A37,'Duben 2022'!F:F,$C$3)+COUNTIFS('Květen 2022'!H:H,A37,'Květen 2022'!F:F,$C$3)+COUNTIFS('Červen 2022'!H:H,A37,'Červen 2022'!F:F,$C$3)+COUNTIFS('Červenec 2022'!H:H,A37,'Červenec 2022'!F:F,$C$3)+COUNTIFS('Srpen 2022'!H:H,A37,'Srpen 2022'!F:F,$C$3)+COUNTIFS('Září 2022'!H:H,A37,'Září 2022'!F:F,$C$3)+COUNTIFS('Říjen 2022'!H:H,A37,'Říjen 2022'!F:F,$C$3)+COUNTIFS('Listopad 2022'!H:H,A37,'Listopad 2022'!F:F,$C$3)+COUNTIFS('Prosinec 2022'!H:H,A37,'Prosinec 2022'!F:F,$C$3)+COUNTIFS('Leden 2023'!H:H,A37,'Leden 2023'!F:F,$C$3)+COUNTIFS('Únor 2023'!H:H,A37,'Únor 2023'!F:F,$C$3)+COUNTIFS('Březen 2023'!H:H,A37,'Březen 2023'!F:F,$C$3)</f>
        <v>4</v>
      </c>
      <c r="D37" s="161">
        <f>COUNTIFS('Říjen 2021'!H:H,A37,'Říjen 2021'!F:F,$D$3)+COUNTIFS('Listopad 2021'!H:H,A37,'Listopad 2021'!F:F,$D$3)+COUNTIFS('Prosinec 2021'!H:H,A37,'Prosinec 2021'!F:F,$D$3)+COUNTIFS('Leden 2022'!H:H,A37,'Leden 2022'!F:F,$D$3)+COUNTIFS('Únor 2022'!H:H,A37,'Únor 2022'!F:F,$D$3)+COUNTIFS('Březen 2022'!H:H,A37,'Březen 2022'!F:F,$D$3)+COUNTIFS('Duben 2022'!H:H,A37,'Duben 2022'!F:F,$D$3)+COUNTIFS('Květen 2022'!H:H,A37,'Květen 2022'!F:F,$D$3)+COUNTIFS('Červen 2022'!H:H,A37,'Červen 2022'!F:F,$D$3)+COUNTIFS('Červenec 2022'!H:H,A37,'Červenec 2022'!F:F,$D$3)+COUNTIFS('Srpen 2022'!H:H,A37,'Srpen 2022'!F:F,$D$3)+COUNTIFS('Září 2022'!H:H,A37,'Září 2022'!F:F,$D$3)+COUNTIFS('Říjen 2022'!H:H,A37,'Říjen 2022'!F:F,$D$3)+COUNTIFS('Listopad 2022'!H:H,A37,'Listopad 2022'!F:F,$D$3)+COUNTIFS('Prosinec 2022'!H:H,A37,'Prosinec 2022'!F:F,$D$3)+COUNTIFS('Leden 2023'!H:H,A37,'Leden 2023'!F:F,$D$3)+COUNTIFS('Únor 2023'!H:H,A37,'Únor 2023'!F:F,$D$3)+COUNTIFS('Březen 2023'!H:H,A37,'Březen 2023'!F:F,$D$3)</f>
        <v>0</v>
      </c>
      <c r="E37" s="161">
        <f>COUNTIF('Říjen 2021'!H:H,A37)+COUNTIF('Listopad 2021'!H:H,A37)+COUNTIF('Prosinec 2021'!H:H,A37)+COUNTIF('Leden 2022'!H:H,A37)+COUNTIF('Únor 2022'!H:H,A37)+COUNTIF('Březen 2022'!H:H,A37)+COUNTIF('Duben 2022'!H:H,A37)+COUNTIF('Květen 2022'!H:H,A37)+COUNTIF('Červen 2022'!H:H,A37)+COUNTIF('Červenec 2022'!H:H,A37)+COUNTIF('Srpen 2022'!H:H,A37)+COUNTIF('Září 2022'!H:H,A37)+COUNTIF('Říjen 2022'!H:H,A37)+COUNTIF('Listopad 2022'!H:H,A37)+COUNTIF('Prosinec 2022'!H:H,A37)+COUNTIF('Leden 2023'!H:H,A37)+COUNTIF('Únor 2023'!H:H,A37)+COUNTIF('Březen 2023'!H:H,A37)</f>
        <v>7</v>
      </c>
    </row>
    <row r="38" spans="1:5" ht="23.25" customHeight="1" x14ac:dyDescent="0.35">
      <c r="A38" s="151" t="s">
        <v>247</v>
      </c>
      <c r="B38" s="161">
        <f>COUNTIFS('Říjen 2021'!H:H,A38,'Říjen 2021'!F:F,$B$3)+COUNTIFS('Listopad 2021'!H:H,A38,'Listopad 2021'!F:F,$B$3)+COUNTIFS('Prosinec 2021'!H:H,A38,'Prosinec 2021'!F:F,$B$3)+COUNTIFS('Leden 2022'!H:H,A38,'Leden 2022'!F:F,$B$3)+COUNTIFS('Únor 2022'!H:H,A38,'Únor 2022'!F:F,$B$3)+COUNTIFS('Březen 2022'!H:H,A38,'Březen 2022'!F:F,$B$3)+COUNTIFS('Duben 2022'!H:H,A38,'Duben 2022'!F:F,$B$3)+COUNTIFS('Květen 2022'!H:H,A38,'Květen 2022'!F:F,$B$3)+COUNTIFS('Červen 2022'!H:H,A38,'Červen 2022'!F:F,$B$3)+COUNTIFS('Červenec 2022'!H:H,A38,'Červenec 2022'!F:F,$B$3)+COUNTIFS('Srpen 2022'!H:H,A38,'Srpen 2022'!F:F,$B$3)+COUNTIFS('Září 2022'!H:H,A38,'Září 2022'!F:F,$B$3)+COUNTIFS('Říjen 2022'!H:H,A38,'Říjen 2022'!F:F,$B$3)+COUNTIFS('Listopad 2022'!H:H,A38,'Listopad 2022'!F:F,$B$3)+COUNTIFS('Prosinec 2022'!H:H,A38,'Prosinec 2022'!F:F,$B$3)+COUNTIFS('Leden 2023'!H:H,A38,'Leden 2023'!F:F,$B$3)+COUNTIFS('Únor 2023'!H:H,A38,'Únor 2023'!F:F,$B$3)+COUNTIFS('Březen 2023'!H:H,A38,'Březen 2023'!F:F,$B$3)</f>
        <v>4</v>
      </c>
      <c r="C38" s="161">
        <f>COUNTIFS('Říjen 2021'!H:H,A38,'Říjen 2021'!F:F,$C$3)+COUNTIFS('Listopad 2021'!H:H,A38,'Listopad 2021'!F:F,$C$3)+COUNTIFS('Prosinec 2021'!H:H,A38,'Prosinec 2021'!F:F,$C$3)+COUNTIFS('Leden 2022'!H:H,A38,'Leden 2022'!F:F,$C$3)+COUNTIFS('Únor 2022'!H:H,A38,'Únor 2022'!F:F,$C$3)+COUNTIFS('Březen 2022'!H:H,A38,'Březen 2022'!F:F,$C$3)+COUNTIFS('Duben 2022'!H:H,A38,'Duben 2022'!F:F,$C$3)+COUNTIFS('Květen 2022'!H:H,A38,'Květen 2022'!F:F,$C$3)+COUNTIFS('Červen 2022'!H:H,A38,'Červen 2022'!F:F,$C$3)+COUNTIFS('Červenec 2022'!H:H,A38,'Červenec 2022'!F:F,$C$3)+COUNTIFS('Srpen 2022'!H:H,A38,'Srpen 2022'!F:F,$C$3)+COUNTIFS('Září 2022'!H:H,A38,'Září 2022'!F:F,$C$3)+COUNTIFS('Říjen 2022'!H:H,A38,'Říjen 2022'!F:F,$C$3)+COUNTIFS('Listopad 2022'!H:H,A38,'Listopad 2022'!F:F,$C$3)+COUNTIFS('Prosinec 2022'!H:H,A38,'Prosinec 2022'!F:F,$C$3)+COUNTIFS('Leden 2023'!H:H,A38,'Leden 2023'!F:F,$C$3)+COUNTIFS('Únor 2023'!H:H,A38,'Únor 2023'!F:F,$C$3)+COUNTIFS('Březen 2023'!H:H,A38,'Březen 2023'!F:F,$C$3)</f>
        <v>3</v>
      </c>
      <c r="D38" s="161">
        <f>COUNTIFS('Říjen 2021'!H:H,A38,'Říjen 2021'!F:F,$D$3)+COUNTIFS('Listopad 2021'!H:H,A38,'Listopad 2021'!F:F,$D$3)+COUNTIFS('Prosinec 2021'!H:H,A38,'Prosinec 2021'!F:F,$D$3)+COUNTIFS('Leden 2022'!H:H,A38,'Leden 2022'!F:F,$D$3)+COUNTIFS('Únor 2022'!H:H,A38,'Únor 2022'!F:F,$D$3)+COUNTIFS('Březen 2022'!H:H,A38,'Březen 2022'!F:F,$D$3)+COUNTIFS('Duben 2022'!H:H,A38,'Duben 2022'!F:F,$D$3)+COUNTIFS('Květen 2022'!H:H,A38,'Květen 2022'!F:F,$D$3)+COUNTIFS('Červen 2022'!H:H,A38,'Červen 2022'!F:F,$D$3)+COUNTIFS('Červenec 2022'!H:H,A38,'Červenec 2022'!F:F,$D$3)+COUNTIFS('Srpen 2022'!H:H,A38,'Srpen 2022'!F:F,$D$3)+COUNTIFS('Září 2022'!H:H,A38,'Září 2022'!F:F,$D$3)+COUNTIFS('Říjen 2022'!H:H,A38,'Říjen 2022'!F:F,$D$3)+COUNTIFS('Listopad 2022'!H:H,A38,'Listopad 2022'!F:F,$D$3)+COUNTIFS('Prosinec 2022'!H:H,A38,'Prosinec 2022'!F:F,$D$3)+COUNTIFS('Leden 2023'!H:H,A38,'Leden 2023'!F:F,$D$3)+COUNTIFS('Únor 2023'!H:H,A38,'Únor 2023'!F:F,$D$3)+COUNTIFS('Březen 2023'!H:H,A38,'Březen 2023'!F:F,$D$3)</f>
        <v>0</v>
      </c>
      <c r="E38" s="161">
        <f>COUNTIF('Říjen 2021'!H:H,A38)+COUNTIF('Listopad 2021'!H:H,A38)+COUNTIF('Prosinec 2021'!H:H,A38)+COUNTIF('Leden 2022'!H:H,A38)+COUNTIF('Únor 2022'!H:H,A38)+COUNTIF('Březen 2022'!H:H,A38)+COUNTIF('Duben 2022'!H:H,A38)+COUNTIF('Květen 2022'!H:H,A38)+COUNTIF('Červen 2022'!H:H,A38)+COUNTIF('Červenec 2022'!H:H,A38)+COUNTIF('Srpen 2022'!H:H,A38)+COUNTIF('Září 2022'!H:H,A38)+COUNTIF('Říjen 2022'!H:H,A38)+COUNTIF('Listopad 2022'!H:H,A38)+COUNTIF('Prosinec 2022'!H:H,A38)+COUNTIF('Leden 2023'!H:H,A38)+COUNTIF('Únor 2023'!H:H,A38)+COUNTIF('Březen 2023'!H:H,A38)</f>
        <v>7</v>
      </c>
    </row>
    <row r="39" spans="1:5" ht="23.25" customHeight="1" x14ac:dyDescent="0.35">
      <c r="A39" s="152" t="s">
        <v>88</v>
      </c>
      <c r="B39" s="163">
        <f>COUNTIFS('Říjen 2021'!H:H,A39,'Říjen 2021'!F:F,$B$3)+COUNTIFS('Listopad 2021'!H:H,A39,'Listopad 2021'!F:F,$B$3)+COUNTIFS('Prosinec 2021'!H:H,A39,'Prosinec 2021'!F:F,$B$3)+COUNTIFS('Leden 2022'!H:H,A39,'Leden 2022'!F:F,$B$3)+COUNTIFS('Únor 2022'!H:H,A39,'Únor 2022'!F:F,$B$3)+COUNTIFS('Březen 2022'!H:H,A39,'Březen 2022'!F:F,$B$3)+COUNTIFS('Duben 2022'!H:H,A39,'Duben 2022'!F:F,$B$3)+COUNTIFS('Květen 2022'!H:H,A39,'Květen 2022'!F:F,$B$3)+COUNTIFS('Červen 2022'!H:H,A39,'Červen 2022'!F:F,$B$3)+COUNTIFS('Červenec 2022'!H:H,A39,'Červenec 2022'!F:F,$B$3)+COUNTIFS('Srpen 2022'!H:H,A39,'Srpen 2022'!F:F,$B$3)+COUNTIFS('Září 2022'!H:H,A39,'Září 2022'!F:F,$B$3)+COUNTIFS('Říjen 2022'!H:H,A39,'Říjen 2022'!F:F,$B$3)+COUNTIFS('Listopad 2022'!H:H,A39,'Listopad 2022'!F:F,$B$3)+COUNTIFS('Prosinec 2022'!H:H,A39,'Prosinec 2022'!F:F,$B$3)+COUNTIFS('Leden 2023'!H:H,A39,'Leden 2023'!F:F,$B$3)+COUNTIFS('Únor 2023'!H:H,A39,'Únor 2023'!F:F,$B$3)+COUNTIFS('Březen 2023'!H:H,A39,'Březen 2023'!F:F,$B$3)</f>
        <v>81</v>
      </c>
      <c r="C39" s="163">
        <f>COUNTIFS('Říjen 2021'!H:H,A39,'Říjen 2021'!F:F,$C$3)+COUNTIFS('Listopad 2021'!H:H,A39,'Listopad 2021'!F:F,$C$3)+COUNTIFS('Prosinec 2021'!H:H,A39,'Prosinec 2021'!F:F,$C$3)+COUNTIFS('Leden 2022'!H:H,A39,'Leden 2022'!F:F,$C$3)+COUNTIFS('Únor 2022'!H:H,A39,'Únor 2022'!F:F,$C$3)+COUNTIFS('Březen 2022'!H:H,A39,'Březen 2022'!F:F,$C$3)+COUNTIFS('Duben 2022'!H:H,A39,'Duben 2022'!F:F,$C$3)+COUNTIFS('Květen 2022'!H:H,A39,'Květen 2022'!F:F,$C$3)+COUNTIFS('Červen 2022'!H:H,A39,'Červen 2022'!F:F,$C$3)+COUNTIFS('Červenec 2022'!H:H,A39,'Červenec 2022'!F:F,$C$3)+COUNTIFS('Srpen 2022'!H:H,A39,'Srpen 2022'!F:F,$C$3)+COUNTIFS('Září 2022'!H:H,A39,'Září 2022'!F:F,$C$3)+COUNTIFS('Říjen 2022'!H:H,A39,'Říjen 2022'!F:F,$C$3)+COUNTIFS('Listopad 2022'!H:H,A39,'Listopad 2022'!F:F,$C$3)+COUNTIFS('Prosinec 2022'!H:H,A39,'Prosinec 2022'!F:F,$C$3)+COUNTIFS('Leden 2023'!H:H,A39,'Leden 2023'!F:F,$C$3)+COUNTIFS('Únor 2023'!H:H,A39,'Únor 2023'!F:F,$C$3)+COUNTIFS('Březen 2023'!H:H,A39,'Březen 2023'!F:F,$C$3)</f>
        <v>61</v>
      </c>
      <c r="D39" s="163">
        <f>COUNTIFS('Říjen 2021'!H:H,A39,'Říjen 2021'!F:F,$D$3)+COUNTIFS('Listopad 2021'!H:H,A39,'Listopad 2021'!F:F,$D$3)+COUNTIFS('Prosinec 2021'!H:H,A39,'Prosinec 2021'!F:F,$D$3)+COUNTIFS('Leden 2022'!H:H,A39,'Leden 2022'!F:F,$D$3)+COUNTIFS('Únor 2022'!H:H,A39,'Únor 2022'!F:F,$D$3)+COUNTIFS('Březen 2022'!H:H,A39,'Březen 2022'!F:F,$D$3)+COUNTIFS('Duben 2022'!H:H,A39,'Duben 2022'!F:F,$D$3)+COUNTIFS('Květen 2022'!H:H,A39,'Květen 2022'!F:F,$D$3)+COUNTIFS('Červen 2022'!H:H,A39,'Červen 2022'!F:F,$D$3)+COUNTIFS('Červenec 2022'!H:H,A39,'Červenec 2022'!F:F,$D$3)+COUNTIFS('Srpen 2022'!H:H,A39,'Srpen 2022'!F:F,$D$3)+COUNTIFS('Září 2022'!H:H,A39,'Září 2022'!F:F,$D$3)+COUNTIFS('Říjen 2022'!H:H,A39,'Říjen 2022'!F:F,$D$3)+COUNTIFS('Listopad 2022'!H:H,A39,'Listopad 2022'!F:F,$D$3)+COUNTIFS('Prosinec 2022'!H:H,A39,'Prosinec 2022'!F:F,$D$3)+COUNTIFS('Leden 2023'!H:H,A39,'Leden 2023'!F:F,$D$3)+COUNTIFS('Únor 2023'!H:H,A39,'Únor 2023'!F:F,$D$3)+COUNTIFS('Březen 2023'!H:H,A39,'Březen 2023'!F:F,$D$3)</f>
        <v>0</v>
      </c>
      <c r="E39" s="162">
        <f>COUNTIF('Říjen 2021'!H:H,A39)+COUNTIF('Listopad 2021'!H:H,A39)+COUNTIF('Prosinec 2021'!H:H,A39)+COUNTIF('Leden 2022'!H:H,A39)+COUNTIF('Únor 2022'!H:H,A39)+COUNTIF('Březen 2022'!H:H,A39)+COUNTIF('Duben 2022'!H:H,A39)+COUNTIF('Květen 2022'!H:H,A39)+COUNTIF('Červen 2022'!H:H,A39)+COUNTIF('Červenec 2022'!H:H,A39)+COUNTIF('Srpen 2022'!H:H,A39)+COUNTIF('Září 2022'!H:H,A39)+COUNTIF('Říjen 2022'!H:H,A39)+COUNTIF('Listopad 2022'!H:H,A39)+COUNTIF('Prosinec 2022'!H:H,A39)+COUNTIF('Leden 2023'!H:H,A39)+COUNTIF('Únor 2023'!H:H,A39)+COUNTIF('Březen 2023'!H:H,A39)</f>
        <v>142</v>
      </c>
    </row>
    <row r="40" spans="1:5" ht="23.25" customHeight="1" x14ac:dyDescent="0.35">
      <c r="A40" s="152" t="s">
        <v>65</v>
      </c>
      <c r="B40" s="163">
        <f>COUNTIFS('Říjen 2021'!H:H,A40,'Říjen 2021'!F:F,$B$3)+COUNTIFS('Listopad 2021'!H:H,A40,'Listopad 2021'!F:F,$B$3)+COUNTIFS('Prosinec 2021'!H:H,A40,'Prosinec 2021'!F:F,$B$3)+COUNTIFS('Leden 2022'!H:H,A40,'Leden 2022'!F:F,$B$3)+COUNTIFS('Únor 2022'!H:H,A40,'Únor 2022'!F:F,$B$3)+COUNTIFS('Březen 2022'!H:H,A40,'Březen 2022'!F:F,$B$3)+COUNTIFS('Duben 2022'!H:H,A40,'Duben 2022'!F:F,$B$3)+COUNTIFS('Květen 2022'!H:H,A40,'Květen 2022'!F:F,$B$3)+COUNTIFS('Červen 2022'!H:H,A40,'Červen 2022'!F:F,$B$3)+COUNTIFS('Červenec 2022'!H:H,A40,'Červenec 2022'!F:F,$B$3)+COUNTIFS('Srpen 2022'!H:H,A40,'Srpen 2022'!F:F,$B$3)+COUNTIFS('Září 2022'!H:H,A40,'Září 2022'!F:F,$B$3)+COUNTIFS('Říjen 2022'!H:H,A40,'Říjen 2022'!F:F,$B$3)+COUNTIFS('Listopad 2022'!H:H,A40,'Listopad 2022'!F:F,$B$3)+COUNTIFS('Prosinec 2022'!H:H,A40,'Prosinec 2022'!F:F,$B$3)+COUNTIFS('Leden 2023'!H:H,A40,'Leden 2023'!F:F,$B$3)+COUNTIFS('Únor 2023'!H:H,A40,'Únor 2023'!F:F,$B$3)+COUNTIFS('Březen 2023'!H:H,A40,'Březen 2023'!F:F,$B$3)</f>
        <v>64</v>
      </c>
      <c r="C40" s="163">
        <f>COUNTIFS('Říjen 2021'!H:H,A40,'Říjen 2021'!F:F,$C$3)+COUNTIFS('Listopad 2021'!H:H,A40,'Listopad 2021'!F:F,$C$3)+COUNTIFS('Prosinec 2021'!H:H,A40,'Prosinec 2021'!F:F,$C$3)+COUNTIFS('Leden 2022'!H:H,A40,'Leden 2022'!F:F,$C$3)+COUNTIFS('Únor 2022'!H:H,A40,'Únor 2022'!F:F,$C$3)+COUNTIFS('Březen 2022'!H:H,A40,'Březen 2022'!F:F,$C$3)+COUNTIFS('Duben 2022'!H:H,A40,'Duben 2022'!F:F,$C$3)+COUNTIFS('Květen 2022'!H:H,A40,'Květen 2022'!F:F,$C$3)+COUNTIFS('Červen 2022'!H:H,A40,'Červen 2022'!F:F,$C$3)+COUNTIFS('Červenec 2022'!H:H,A40,'Červenec 2022'!F:F,$C$3)+COUNTIFS('Srpen 2022'!H:H,A40,'Srpen 2022'!F:F,$C$3)+COUNTIFS('Září 2022'!H:H,A40,'Září 2022'!F:F,$C$3)+COUNTIFS('Říjen 2022'!H:H,A40,'Říjen 2022'!F:F,$C$3)+COUNTIFS('Listopad 2022'!H:H,A40,'Listopad 2022'!F:F,$C$3)+COUNTIFS('Prosinec 2022'!H:H,A40,'Prosinec 2022'!F:F,$C$3)+COUNTIFS('Leden 2023'!H:H,A40,'Leden 2023'!F:F,$C$3)+COUNTIFS('Únor 2023'!H:H,A40,'Únor 2023'!F:F,$C$3)+COUNTIFS('Březen 2023'!H:H,A40,'Březen 2023'!F:F,$C$3)</f>
        <v>50</v>
      </c>
      <c r="D40" s="163">
        <f>COUNTIFS('Říjen 2021'!H:H,A40,'Říjen 2021'!F:F,$D$3)+COUNTIFS('Listopad 2021'!H:H,A40,'Listopad 2021'!F:F,$D$3)+COUNTIFS('Prosinec 2021'!H:H,A40,'Prosinec 2021'!F:F,$D$3)+COUNTIFS('Leden 2022'!H:H,A40,'Leden 2022'!F:F,$D$3)+COUNTIFS('Únor 2022'!H:H,A40,'Únor 2022'!F:F,$D$3)+COUNTIFS('Březen 2022'!H:H,A40,'Březen 2022'!F:F,$D$3)+COUNTIFS('Duben 2022'!H:H,A40,'Duben 2022'!F:F,$D$3)+COUNTIFS('Květen 2022'!H:H,A40,'Květen 2022'!F:F,$D$3)+COUNTIFS('Červen 2022'!H:H,A40,'Červen 2022'!F:F,$D$3)+COUNTIFS('Červenec 2022'!H:H,A40,'Červenec 2022'!F:F,$D$3)+COUNTIFS('Srpen 2022'!H:H,A40,'Srpen 2022'!F:F,$D$3)+COUNTIFS('Září 2022'!H:H,A40,'Září 2022'!F:F,$D$3)+COUNTIFS('Říjen 2022'!H:H,A40,'Říjen 2022'!F:F,$D$3)+COUNTIFS('Listopad 2022'!H:H,A40,'Listopad 2022'!F:F,$D$3)+COUNTIFS('Prosinec 2022'!H:H,A40,'Prosinec 2022'!F:F,$D$3)+COUNTIFS('Leden 2023'!H:H,A40,'Leden 2023'!F:F,$D$3)+COUNTIFS('Únor 2023'!H:H,A40,'Únor 2023'!F:F,$D$3)+COUNTIFS('Březen 2023'!H:H,A40,'Březen 2023'!F:F,$D$3)</f>
        <v>0</v>
      </c>
      <c r="E40" s="162">
        <f>COUNTIF('Říjen 2021'!H:H,A40)+COUNTIF('Listopad 2021'!H:H,A40)+COUNTIF('Prosinec 2021'!H:H,A40)+COUNTIF('Leden 2022'!H:H,A40)+COUNTIF('Únor 2022'!H:H,A40)+COUNTIF('Březen 2022'!H:H,A40)+COUNTIF('Duben 2022'!H:H,A40)+COUNTIF('Květen 2022'!H:H,A40)+COUNTIF('Červen 2022'!H:H,A40)+COUNTIF('Červenec 2022'!H:H,A40)+COUNTIF('Srpen 2022'!H:H,A40)+COUNTIF('Září 2022'!H:H,A40)+COUNTIF('Říjen 2022'!H:H,A40)+COUNTIF('Listopad 2022'!H:H,A40)+COUNTIF('Prosinec 2022'!H:H,A40)+COUNTIF('Leden 2023'!H:H,A40)+COUNTIF('Únor 2023'!H:H,A40)+COUNTIF('Březen 2023'!H:H,A40)</f>
        <v>114</v>
      </c>
    </row>
    <row r="41" spans="1:5" ht="23.25" customHeight="1" x14ac:dyDescent="0.35">
      <c r="A41" s="151" t="s">
        <v>48</v>
      </c>
      <c r="B41" s="161">
        <f>COUNTIFS('Říjen 2021'!H:H,A41,'Říjen 2021'!F:F,$B$3)+COUNTIFS('Listopad 2021'!H:H,A41,'Listopad 2021'!F:F,$B$3)+COUNTIFS('Prosinec 2021'!H:H,A41,'Prosinec 2021'!F:F,$B$3)+COUNTIFS('Leden 2022'!H:H,A41,'Leden 2022'!F:F,$B$3)+COUNTIFS('Únor 2022'!H:H,A41,'Únor 2022'!F:F,$B$3)+COUNTIFS('Březen 2022'!H:H,A41,'Březen 2022'!F:F,$B$3)+COUNTIFS('Duben 2022'!H:H,A41,'Duben 2022'!F:F,$B$3)+COUNTIFS('Květen 2022'!H:H,A41,'Květen 2022'!F:F,$B$3)+COUNTIFS('Červen 2022'!H:H,A41,'Červen 2022'!F:F,$B$3)+COUNTIFS('Červenec 2022'!H:H,A41,'Červenec 2022'!F:F,$B$3)+COUNTIFS('Srpen 2022'!H:H,A41,'Srpen 2022'!F:F,$B$3)+COUNTIFS('Září 2022'!H:H,A41,'Září 2022'!F:F,$B$3)+COUNTIFS('Říjen 2022'!H:H,A41,'Říjen 2022'!F:F,$B$3)+COUNTIFS('Listopad 2022'!H:H,A41,'Listopad 2022'!F:F,$B$3)+COUNTIFS('Prosinec 2022'!H:H,A41,'Prosinec 2022'!F:F,$B$3)+COUNTIFS('Leden 2023'!H:H,A41,'Leden 2023'!F:F,$B$3)+COUNTIFS('Únor 2023'!H:H,A41,'Únor 2023'!F:F,$B$3)+COUNTIFS('Březen 2023'!H:H,A41,'Březen 2023'!F:F,$B$3)</f>
        <v>55</v>
      </c>
      <c r="C41" s="161">
        <f>COUNTIFS('Říjen 2021'!H:H,A41,'Říjen 2021'!F:F,$C$3)+COUNTIFS('Listopad 2021'!H:H,A41,'Listopad 2021'!F:F,$C$3)+COUNTIFS('Prosinec 2021'!H:H,A41,'Prosinec 2021'!F:F,$C$3)+COUNTIFS('Leden 2022'!H:H,A41,'Leden 2022'!F:F,$C$3)+COUNTIFS('Únor 2022'!H:H,A41,'Únor 2022'!F:F,$C$3)+COUNTIFS('Březen 2022'!H:H,A41,'Březen 2022'!F:F,$C$3)+COUNTIFS('Duben 2022'!H:H,A41,'Duben 2022'!F:F,$C$3)+COUNTIFS('Květen 2022'!H:H,A41,'Květen 2022'!F:F,$C$3)+COUNTIFS('Červen 2022'!H:H,A41,'Červen 2022'!F:F,$C$3)+COUNTIFS('Červenec 2022'!H:H,A41,'Červenec 2022'!F:F,$C$3)+COUNTIFS('Srpen 2022'!H:H,A41,'Srpen 2022'!F:F,$C$3)+COUNTIFS('Září 2022'!H:H,A41,'Září 2022'!F:F,$C$3)+COUNTIFS('Říjen 2022'!H:H,A41,'Říjen 2022'!F:F,$C$3)+COUNTIFS('Listopad 2022'!H:H,A41,'Listopad 2022'!F:F,$C$3)+COUNTIFS('Prosinec 2022'!H:H,A41,'Prosinec 2022'!F:F,$C$3)+COUNTIFS('Leden 2023'!H:H,A41,'Leden 2023'!F:F,$C$3)+COUNTIFS('Únor 2023'!H:H,A41,'Únor 2023'!F:F,$C$3)+COUNTIFS('Březen 2023'!H:H,A41,'Březen 2023'!F:F,$C$3)</f>
        <v>34</v>
      </c>
      <c r="D41" s="161">
        <f>COUNTIFS('Říjen 2021'!H:H,A41,'Říjen 2021'!F:F,$D$3)+COUNTIFS('Listopad 2021'!H:H,A41,'Listopad 2021'!F:F,$D$3)+COUNTIFS('Prosinec 2021'!H:H,A41,'Prosinec 2021'!F:F,$D$3)+COUNTIFS('Leden 2022'!H:H,A41,'Leden 2022'!F:F,$D$3)+COUNTIFS('Únor 2022'!H:H,A41,'Únor 2022'!F:F,$D$3)+COUNTIFS('Březen 2022'!H:H,A41,'Březen 2022'!F:F,$D$3)+COUNTIFS('Duben 2022'!H:H,A41,'Duben 2022'!F:F,$D$3)+COUNTIFS('Květen 2022'!H:H,A41,'Květen 2022'!F:F,$D$3)+COUNTIFS('Červen 2022'!H:H,A41,'Červen 2022'!F:F,$D$3)+COUNTIFS('Červenec 2022'!H:H,A41,'Červenec 2022'!F:F,$D$3)+COUNTIFS('Srpen 2022'!H:H,A41,'Srpen 2022'!F:F,$D$3)+COUNTIFS('Září 2022'!H:H,A41,'Září 2022'!F:F,$D$3)+COUNTIFS('Říjen 2022'!H:H,A41,'Říjen 2022'!F:F,$D$3)+COUNTIFS('Listopad 2022'!H:H,A41,'Listopad 2022'!F:F,$D$3)+COUNTIFS('Prosinec 2022'!H:H,A41,'Prosinec 2022'!F:F,$D$3)+COUNTIFS('Leden 2023'!H:H,A41,'Leden 2023'!F:F,$D$3)+COUNTIFS('Únor 2023'!H:H,A41,'Únor 2023'!F:F,$D$3)+COUNTIFS('Březen 2023'!H:H,A41,'Březen 2023'!F:F,$D$3)</f>
        <v>1</v>
      </c>
      <c r="E41" s="161">
        <f>COUNTIF('Říjen 2021'!H:H,A41)+COUNTIF('Listopad 2021'!H:H,A41)+COUNTIF('Prosinec 2021'!H:H,A41)+COUNTIF('Leden 2022'!H:H,A41)+COUNTIF('Únor 2022'!H:H,A41)+COUNTIF('Březen 2022'!H:H,A41)+COUNTIF('Duben 2022'!H:H,A41)+COUNTIF('Květen 2022'!H:H,A41)+COUNTIF('Červen 2022'!H:H,A41)+COUNTIF('Červenec 2022'!H:H,A41)+COUNTIF('Srpen 2022'!H:H,A41)+COUNTIF('Září 2022'!H:H,A41)+COUNTIF('Říjen 2022'!H:H,A41)+COUNTIF('Listopad 2022'!H:H,A41)+COUNTIF('Prosinec 2022'!H:H,A41)+COUNTIF('Leden 2023'!H:H,A41)+COUNTIF('Únor 2023'!H:H,A41)+COUNTIF('Březen 2023'!H:H,A41)</f>
        <v>90</v>
      </c>
    </row>
    <row r="42" spans="1:5" ht="23.25" customHeight="1" thickBot="1" x14ac:dyDescent="0.4">
      <c r="A42" s="153" t="s">
        <v>29</v>
      </c>
      <c r="B42" s="161">
        <f>COUNTIFS('Říjen 2021'!H:H,A42,'Říjen 2021'!F:F,$B$3)+COUNTIFS('Listopad 2021'!H:H,A42,'Listopad 2021'!F:F,$B$3)+COUNTIFS('Prosinec 2021'!H:H,A42,'Prosinec 2021'!F:F,$B$3)+COUNTIFS('Leden 2022'!H:H,A42,'Leden 2022'!F:F,$B$3)+COUNTIFS('Únor 2022'!H:H,A42,'Únor 2022'!F:F,$B$3)+COUNTIFS('Březen 2022'!H:H,A42,'Březen 2022'!F:F,$B$3)+COUNTIFS('Duben 2022'!H:H,A42,'Duben 2022'!F:F,$B$3)+COUNTIFS('Květen 2022'!H:H,A42,'Květen 2022'!F:F,$B$3)+COUNTIFS('Červen 2022'!H:H,A42,'Červen 2022'!F:F,$B$3)+COUNTIFS('Červenec 2022'!H:H,A42,'Červenec 2022'!F:F,$B$3)+COUNTIFS('Srpen 2022'!H:H,A42,'Srpen 2022'!F:F,$B$3)+COUNTIFS('Září 2022'!H:H,A42,'Září 2022'!F:F,$B$3)+COUNTIFS('Říjen 2022'!H:H,A42,'Říjen 2022'!F:F,$B$3)+COUNTIFS('Listopad 2022'!H:H,A42,'Listopad 2022'!F:F,$B$3)+COUNTIFS('Prosinec 2022'!H:H,A42,'Prosinec 2022'!F:F,$B$3)+COUNTIFS('Leden 2023'!H:H,A42,'Leden 2023'!F:F,$B$3)+COUNTIFS('Únor 2023'!H:H,A42,'Únor 2023'!F:F,$B$3)+COUNTIFS('Březen 2023'!H:H,A42,'Březen 2023'!F:F,$B$3)</f>
        <v>53</v>
      </c>
      <c r="C42" s="161">
        <f>COUNTIFS('Říjen 2021'!H:H,A42,'Říjen 2021'!F:F,$C$3)+COUNTIFS('Listopad 2021'!H:H,A42,'Listopad 2021'!F:F,$C$3)+COUNTIFS('Prosinec 2021'!H:H,A42,'Prosinec 2021'!F:F,$C$3)+COUNTIFS('Leden 2022'!H:H,A42,'Leden 2022'!F:F,$C$3)+COUNTIFS('Únor 2022'!H:H,A42,'Únor 2022'!F:F,$C$3)+COUNTIFS('Březen 2022'!H:H,A42,'Březen 2022'!F:F,$C$3)+COUNTIFS('Duben 2022'!H:H,A42,'Duben 2022'!F:F,$C$3)+COUNTIFS('Květen 2022'!H:H,A42,'Květen 2022'!F:F,$C$3)+COUNTIFS('Červen 2022'!H:H,A42,'Červen 2022'!F:F,$C$3)+COUNTIFS('Červenec 2022'!H:H,A42,'Červenec 2022'!F:F,$C$3)+COUNTIFS('Srpen 2022'!H:H,A42,'Srpen 2022'!F:F,$C$3)+COUNTIFS('Září 2022'!H:H,A42,'Září 2022'!F:F,$C$3)+COUNTIFS('Říjen 2022'!H:H,A42,'Říjen 2022'!F:F,$C$3)+COUNTIFS('Listopad 2022'!H:H,A42,'Listopad 2022'!F:F,$C$3)+COUNTIFS('Prosinec 2022'!H:H,A42,'Prosinec 2022'!F:F,$C$3)+COUNTIFS('Leden 2023'!H:H,A42,'Leden 2023'!F:F,$C$3)+COUNTIFS('Únor 2023'!H:H,A42,'Únor 2023'!F:F,$C$3)+COUNTIFS('Březen 2023'!H:H,A42,'Březen 2023'!F:F,$C$3)</f>
        <v>35</v>
      </c>
      <c r="D42" s="161">
        <f>COUNTIFS('Říjen 2021'!H:H,A42,'Říjen 2021'!F:F,$D$3)+COUNTIFS('Listopad 2021'!H:H,A42,'Listopad 2021'!F:F,$D$3)+COUNTIFS('Prosinec 2021'!H:H,A42,'Prosinec 2021'!F:F,$D$3)+COUNTIFS('Leden 2022'!H:H,A42,'Leden 2022'!F:F,$D$3)+COUNTIFS('Únor 2022'!H:H,A42,'Únor 2022'!F:F,$D$3)+COUNTIFS('Březen 2022'!H:H,A42,'Březen 2022'!F:F,$D$3)+COUNTIFS('Duben 2022'!H:H,A42,'Duben 2022'!F:F,$D$3)+COUNTIFS('Květen 2022'!H:H,A42,'Květen 2022'!F:F,$D$3)+COUNTIFS('Červen 2022'!H:H,A42,'Červen 2022'!F:F,$D$3)+COUNTIFS('Červenec 2022'!H:H,A42,'Červenec 2022'!F:F,$D$3)+COUNTIFS('Srpen 2022'!H:H,A42,'Srpen 2022'!F:F,$D$3)+COUNTIFS('Září 2022'!H:H,A42,'Září 2022'!F:F,$D$3)+COUNTIFS('Říjen 2022'!H:H,A42,'Říjen 2022'!F:F,$D$3)+COUNTIFS('Listopad 2022'!H:H,A42,'Listopad 2022'!F:F,$D$3)+COUNTIFS('Prosinec 2022'!H:H,A42,'Prosinec 2022'!F:F,$D$3)+COUNTIFS('Leden 2023'!H:H,A42,'Leden 2023'!F:F,$D$3)+COUNTIFS('Únor 2023'!H:H,A42,'Únor 2023'!F:F,$D$3)+COUNTIFS('Březen 2023'!H:H,A42,'Březen 2023'!F:F,$D$3)</f>
        <v>1</v>
      </c>
      <c r="E42" s="161">
        <f>COUNTIF('Říjen 2021'!H:H,A42)+COUNTIF('Listopad 2021'!H:H,A42)+COUNTIF('Prosinec 2021'!H:H,A42)+COUNTIF('Leden 2022'!H:H,A42)+COUNTIF('Únor 2022'!H:H,A42)+COUNTIF('Březen 2022'!H:H,A42)+COUNTIF('Duben 2022'!H:H,A42)+COUNTIF('Květen 2022'!H:H,A42)+COUNTIF('Červen 2022'!H:H,A42)+COUNTIF('Červenec 2022'!H:H,A42)+COUNTIF('Srpen 2022'!H:H,A42)+COUNTIF('Září 2022'!H:H,A42)+COUNTIF('Říjen 2022'!H:H,A42)+COUNTIF('Listopad 2022'!H:H,A42)+COUNTIF('Prosinec 2022'!H:H,A42)+COUNTIF('Leden 2023'!H:H,A42)+COUNTIF('Únor 2023'!H:H,A42)+COUNTIF('Březen 2023'!H:H,A42)</f>
        <v>89</v>
      </c>
    </row>
    <row r="43" spans="1:5" ht="23.25" customHeight="1" thickTop="1" x14ac:dyDescent="0.35">
      <c r="A43" s="99"/>
      <c r="B43" s="99"/>
      <c r="C43" s="99"/>
      <c r="D43" s="99"/>
      <c r="E43" s="99"/>
    </row>
    <row r="44" spans="1:5" ht="23.25" customHeight="1" x14ac:dyDescent="0.35">
      <c r="A44" s="99"/>
      <c r="B44" s="99"/>
      <c r="C44" s="99"/>
      <c r="D44" s="99"/>
      <c r="E44" s="99"/>
    </row>
    <row r="45" spans="1:5" ht="23.25" customHeight="1" x14ac:dyDescent="0.35">
      <c r="A45" s="99"/>
      <c r="B45" s="99"/>
      <c r="C45" s="99"/>
      <c r="D45" s="99"/>
      <c r="E45" s="99"/>
    </row>
    <row r="46" spans="1:5" ht="23.25" customHeight="1" x14ac:dyDescent="0.35">
      <c r="A46" s="99"/>
      <c r="B46" s="99"/>
      <c r="C46" s="99"/>
      <c r="D46" s="99"/>
      <c r="E46" s="99"/>
    </row>
    <row r="47" spans="1:5" ht="23.25" customHeight="1" x14ac:dyDescent="0.35">
      <c r="A47" s="99"/>
      <c r="B47" s="99"/>
      <c r="C47" s="99"/>
      <c r="D47" s="99"/>
      <c r="E47" s="99"/>
    </row>
    <row r="48" spans="1:5" ht="23.25" customHeight="1" x14ac:dyDescent="0.35">
      <c r="A48" s="99"/>
      <c r="B48" s="99"/>
      <c r="C48" s="99"/>
      <c r="D48" s="99"/>
      <c r="E48" s="99"/>
    </row>
    <row r="49" spans="1:5" ht="23.25" customHeight="1" x14ac:dyDescent="0.35">
      <c r="A49" s="99"/>
      <c r="B49" s="99"/>
      <c r="C49" s="99"/>
      <c r="D49" s="99"/>
      <c r="E49" s="99"/>
    </row>
    <row r="50" spans="1:5" ht="23.25" customHeight="1" x14ac:dyDescent="0.35">
      <c r="A50" s="99"/>
      <c r="B50" s="99"/>
      <c r="C50" s="99"/>
      <c r="D50" s="99"/>
      <c r="E50" s="99"/>
    </row>
    <row r="51" spans="1:5" ht="23.25" customHeight="1" x14ac:dyDescent="0.35">
      <c r="A51" s="99"/>
      <c r="B51" s="99"/>
      <c r="C51" s="99"/>
      <c r="D51" s="99"/>
      <c r="E51" s="99"/>
    </row>
    <row r="52" spans="1:5" ht="23.25" customHeight="1" x14ac:dyDescent="0.35">
      <c r="A52" s="99"/>
      <c r="B52" s="99"/>
      <c r="C52" s="99"/>
      <c r="D52" s="99"/>
      <c r="E52" s="99"/>
    </row>
    <row r="53" spans="1:5" ht="23.25" customHeight="1" x14ac:dyDescent="0.35">
      <c r="A53" s="99"/>
      <c r="B53" s="99"/>
      <c r="C53" s="99"/>
      <c r="D53" s="99"/>
      <c r="E53" s="99"/>
    </row>
    <row r="54" spans="1:5" ht="23.25" customHeight="1" x14ac:dyDescent="0.35">
      <c r="A54" s="99"/>
      <c r="B54" s="99"/>
      <c r="C54" s="99"/>
      <c r="D54" s="99"/>
      <c r="E54" s="99"/>
    </row>
    <row r="55" spans="1:5" ht="23.25" customHeight="1" x14ac:dyDescent="0.35">
      <c r="A55" s="99"/>
      <c r="B55" s="99"/>
      <c r="C55" s="99"/>
      <c r="D55" s="99"/>
      <c r="E55" s="99"/>
    </row>
    <row r="56" spans="1:5" ht="23.25" customHeight="1" x14ac:dyDescent="0.35">
      <c r="A56" s="99"/>
      <c r="B56" s="99"/>
      <c r="C56" s="99"/>
      <c r="D56" s="99"/>
      <c r="E56" s="99"/>
    </row>
    <row r="57" spans="1:5" ht="23.25" customHeight="1" x14ac:dyDescent="0.35">
      <c r="A57" s="99"/>
      <c r="B57" s="99"/>
      <c r="C57" s="99"/>
      <c r="D57" s="99"/>
      <c r="E57" s="99"/>
    </row>
    <row r="58" spans="1:5" ht="23.25" customHeight="1" x14ac:dyDescent="0.35">
      <c r="A58" s="99"/>
      <c r="B58" s="99"/>
      <c r="C58" s="99"/>
      <c r="D58" s="99"/>
      <c r="E58" s="99"/>
    </row>
    <row r="59" spans="1:5" ht="23.25" customHeight="1" x14ac:dyDescent="0.35">
      <c r="A59" s="99"/>
      <c r="B59" s="99"/>
      <c r="C59" s="99"/>
      <c r="D59" s="99"/>
      <c r="E59" s="99"/>
    </row>
    <row r="60" spans="1:5" ht="23.25" customHeight="1" x14ac:dyDescent="0.35">
      <c r="A60" s="99"/>
      <c r="B60" s="99"/>
      <c r="C60" s="99"/>
      <c r="D60" s="99"/>
      <c r="E60" s="99"/>
    </row>
    <row r="61" spans="1:5" ht="23.25" customHeight="1" x14ac:dyDescent="0.35">
      <c r="A61" s="99"/>
      <c r="B61" s="99"/>
      <c r="C61" s="99"/>
      <c r="D61" s="99"/>
      <c r="E61" s="99"/>
    </row>
    <row r="62" spans="1:5" ht="23.25" customHeight="1" x14ac:dyDescent="0.35">
      <c r="A62" s="99"/>
      <c r="B62" s="99"/>
      <c r="C62" s="99"/>
      <c r="D62" s="99"/>
      <c r="E62" s="99"/>
    </row>
    <row r="63" spans="1:5" ht="23.25" customHeight="1" x14ac:dyDescent="0.35">
      <c r="A63" s="99"/>
      <c r="B63" s="99"/>
      <c r="C63" s="99"/>
      <c r="D63" s="99"/>
      <c r="E63" s="99"/>
    </row>
    <row r="64" spans="1:5" ht="23.25" customHeight="1" x14ac:dyDescent="0.35">
      <c r="A64" s="99"/>
      <c r="B64" s="99"/>
      <c r="C64" s="99"/>
      <c r="D64" s="99"/>
      <c r="E64" s="9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25</vt:i4>
      </vt:variant>
    </vt:vector>
  </HeadingPairs>
  <TitlesOfParts>
    <vt:vector size="25" baseType="lpstr">
      <vt:lpstr>Říjen 2021</vt:lpstr>
      <vt:lpstr>Listopad 2021</vt:lpstr>
      <vt:lpstr>Prosinec 2021</vt:lpstr>
      <vt:lpstr>Leden 2022</vt:lpstr>
      <vt:lpstr>Únor 2022</vt:lpstr>
      <vt:lpstr>Březen 2022</vt:lpstr>
      <vt:lpstr>Duben 2022</vt:lpstr>
      <vt:lpstr>Květen 2022</vt:lpstr>
      <vt:lpstr>Červen 2022</vt:lpstr>
      <vt:lpstr>Červenec 2022</vt:lpstr>
      <vt:lpstr>Srpen 2022</vt:lpstr>
      <vt:lpstr>Září 2022</vt:lpstr>
      <vt:lpstr>Říjen 2022</vt:lpstr>
      <vt:lpstr>Listopad 2022</vt:lpstr>
      <vt:lpstr>Prosinec 2022</vt:lpstr>
      <vt:lpstr>Leden 2023</vt:lpstr>
      <vt:lpstr>Únor 2023</vt:lpstr>
      <vt:lpstr>Březen 2023</vt:lpstr>
      <vt:lpstr>Duben 2023</vt:lpstr>
      <vt:lpstr>Květen 2023</vt:lpstr>
      <vt:lpstr>Červen 2023</vt:lpstr>
      <vt:lpstr>Červenec 2023</vt:lpstr>
      <vt:lpstr>Srpen 2023</vt:lpstr>
      <vt:lpstr>Celkové měsíční výsledky</vt:lpstr>
      <vt:lpstr>Mapy úspěšnost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Serža</dc:creator>
  <cp:lastModifiedBy>BURZAL Petr</cp:lastModifiedBy>
  <cp:lastPrinted>2022-04-24T10:04:36Z</cp:lastPrinted>
  <dcterms:created xsi:type="dcterms:W3CDTF">2021-12-04T10:05:48Z</dcterms:created>
  <dcterms:modified xsi:type="dcterms:W3CDTF">2023-08-01T15:14:58Z</dcterms:modified>
</cp:coreProperties>
</file>